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95" yWindow="-420" windowWidth="19695" windowHeight="7170" activeTab="3"/>
  </bookViews>
  <sheets>
    <sheet name="Instruksies" sheetId="1" r:id="rId1"/>
    <sheet name="Werk met hierdie sigblad" sheetId="2" r:id="rId2"/>
    <sheet name="Begroting opsomming" sheetId="3" r:id="rId3"/>
    <sheet name="Basiese Vergoedingsvlakke 2016" sheetId="8" r:id="rId4"/>
  </sheets>
  <definedNames>
    <definedName name="faculties">#REF!</definedName>
    <definedName name="FACULTY">#REF!</definedName>
    <definedName name="fakulteit">#REF!</definedName>
    <definedName name="Office">#REF!</definedName>
    <definedName name="POSTLEVEL">'Basiese Vergoedingsvlakke 2016'!$C$5:$C$23</definedName>
    <definedName name="Posvlak">#REF!</definedName>
    <definedName name="_xlnm.Print_Area" localSheetId="3">'Basiese Vergoedingsvlakke 2016'!$C$1:$N$24</definedName>
    <definedName name="_xlnm.Print_Area" localSheetId="2">'Begroting opsomming'!$A$1:$I$76</definedName>
    <definedName name="_xlnm.Print_Area" localSheetId="1">'Werk met hierdie sigblad'!$A$1:$N$86</definedName>
    <definedName name="Tariff">#REF!</definedName>
    <definedName name="toerusting">#REF!</definedName>
    <definedName name="Z_E97FE7A0_8B0E_4EB0_B4EE_C987DDE3C888_.wvu.PrintArea" localSheetId="3" hidden="1">'Basiese Vergoedingsvlakke 2016'!$C$1:$N$24</definedName>
    <definedName name="Z_E97FE7A0_8B0E_4EB0_B4EE_C987DDE3C888_.wvu.PrintArea" localSheetId="2" hidden="1">'Begroting opsomming'!$A$1:$I$80</definedName>
    <definedName name="Z_E97FE7A0_8B0E_4EB0_B4EE_C987DDE3C888_.wvu.PrintArea" localSheetId="1" hidden="1">'Werk met hierdie sigblad'!$A$1:$N$87</definedName>
  </definedNames>
  <calcPr calcId="145621"/>
  <customWorkbookViews>
    <customWorkbookView name="IT - Personal View" guid="{E97FE7A0-8B0E-4EB0-B4EE-C987DDE3C888}" mergeInterval="0" personalView="1" maximized="1" xWindow="1" yWindow="1" windowWidth="1436" windowHeight="679" activeSheetId="2"/>
  </customWorkbookViews>
</workbook>
</file>

<file path=xl/calcChain.xml><?xml version="1.0" encoding="utf-8"?>
<calcChain xmlns="http://schemas.openxmlformats.org/spreadsheetml/2006/main">
  <c r="M12" i="8" l="1"/>
  <c r="N12" i="8" s="1"/>
  <c r="O12" i="8" s="1"/>
  <c r="P12" i="8" s="1"/>
  <c r="E12" i="8"/>
  <c r="M23" i="8" l="1"/>
  <c r="N23" i="8" s="1"/>
  <c r="O23" i="8" s="1"/>
  <c r="P23" i="8" s="1"/>
  <c r="E23" i="8"/>
  <c r="M22" i="8"/>
  <c r="N22" i="8" s="1"/>
  <c r="O22" i="8" s="1"/>
  <c r="P22" i="8" s="1"/>
  <c r="E22" i="8"/>
  <c r="M21" i="8"/>
  <c r="N21" i="8"/>
  <c r="O21" i="8" s="1"/>
  <c r="P21" i="8" s="1"/>
  <c r="E21" i="8"/>
  <c r="M20" i="8"/>
  <c r="N20" i="8" s="1"/>
  <c r="O20" i="8" s="1"/>
  <c r="P20" i="8" s="1"/>
  <c r="E20" i="8"/>
  <c r="M19" i="8"/>
  <c r="N19" i="8" s="1"/>
  <c r="O19" i="8" s="1"/>
  <c r="P19" i="8" s="1"/>
  <c r="E19" i="8"/>
  <c r="M18" i="8"/>
  <c r="N18" i="8" s="1"/>
  <c r="O18" i="8" s="1"/>
  <c r="P18" i="8" s="1"/>
  <c r="E18" i="8"/>
  <c r="M17" i="8"/>
  <c r="N17" i="8"/>
  <c r="O17" i="8" s="1"/>
  <c r="P17" i="8" s="1"/>
  <c r="E17" i="8"/>
  <c r="M16" i="8"/>
  <c r="N16" i="8" s="1"/>
  <c r="O16" i="8" s="1"/>
  <c r="P16" i="8" s="1"/>
  <c r="E16" i="8"/>
  <c r="M15" i="8"/>
  <c r="N15" i="8" s="1"/>
  <c r="O15" i="8" s="1"/>
  <c r="P15" i="8" s="1"/>
  <c r="E15" i="8"/>
  <c r="M14" i="8"/>
  <c r="N14" i="8" s="1"/>
  <c r="O14" i="8" s="1"/>
  <c r="P14" i="8" s="1"/>
  <c r="E14" i="8"/>
  <c r="M13" i="8"/>
  <c r="N13" i="8"/>
  <c r="O13" i="8" s="1"/>
  <c r="P13" i="8" s="1"/>
  <c r="E13" i="8"/>
  <c r="M10" i="8"/>
  <c r="N10" i="8" s="1"/>
  <c r="O10" i="8" s="1"/>
  <c r="P10" i="8" s="1"/>
  <c r="E10" i="8"/>
  <c r="M9" i="8"/>
  <c r="N9" i="8" s="1"/>
  <c r="O9" i="8" s="1"/>
  <c r="P9" i="8" s="1"/>
  <c r="E9" i="8"/>
  <c r="N8" i="8"/>
  <c r="O8" i="8" s="1"/>
  <c r="P8" i="8" s="1"/>
  <c r="M8" i="8"/>
  <c r="E8" i="8"/>
  <c r="M7" i="8"/>
  <c r="N7" i="8" s="1"/>
  <c r="O7" i="8" s="1"/>
  <c r="P7" i="8" s="1"/>
  <c r="E7" i="8"/>
  <c r="M6" i="8"/>
  <c r="N6" i="8" s="1"/>
  <c r="O6" i="8" s="1"/>
  <c r="P6" i="8" s="1"/>
  <c r="E6" i="8"/>
  <c r="M5" i="8"/>
  <c r="N5" i="8" s="1"/>
  <c r="O5" i="8" s="1"/>
  <c r="P5" i="8" s="1"/>
  <c r="E5" i="8"/>
  <c r="D9" i="2"/>
  <c r="D10" i="2"/>
  <c r="D11" i="2"/>
  <c r="D12" i="2"/>
  <c r="D13" i="2"/>
  <c r="D8" i="2"/>
  <c r="E73" i="2"/>
  <c r="C73" i="3"/>
  <c r="C72" i="3"/>
  <c r="A71" i="3"/>
  <c r="C69" i="3"/>
  <c r="A68" i="3"/>
  <c r="A66" i="3"/>
  <c r="A61" i="3"/>
  <c r="A50" i="3"/>
  <c r="C46" i="3"/>
  <c r="A45" i="3"/>
  <c r="C43" i="3"/>
  <c r="C42" i="3"/>
  <c r="C41" i="3"/>
  <c r="C40" i="3"/>
  <c r="C39" i="3"/>
  <c r="A38" i="3"/>
  <c r="A35" i="3"/>
  <c r="C33" i="3"/>
  <c r="C32" i="3"/>
  <c r="C31" i="3"/>
  <c r="C30" i="3"/>
  <c r="C29" i="3"/>
  <c r="C28" i="3"/>
  <c r="C27" i="3"/>
  <c r="C26" i="3"/>
  <c r="C25" i="3"/>
  <c r="C24" i="3"/>
  <c r="A23" i="3"/>
  <c r="C20" i="3"/>
  <c r="C19" i="3"/>
  <c r="A18" i="3"/>
  <c r="A5" i="3"/>
  <c r="A4" i="3"/>
  <c r="E52" i="2"/>
  <c r="E44" i="2"/>
  <c r="E46" i="2"/>
  <c r="E47" i="2"/>
  <c r="E48" i="2"/>
  <c r="E27" i="2"/>
  <c r="E28" i="2"/>
  <c r="E29" i="2"/>
  <c r="E30" i="2"/>
  <c r="E31" i="2"/>
  <c r="E32" i="2"/>
  <c r="E33" i="2"/>
  <c r="E34" i="2"/>
  <c r="E35" i="2"/>
  <c r="E36" i="2"/>
  <c r="H6" i="2"/>
  <c r="H7" i="2"/>
  <c r="I47" i="3"/>
  <c r="H47" i="3"/>
  <c r="G47" i="3"/>
  <c r="F47" i="3"/>
  <c r="N53" i="2"/>
  <c r="K53" i="2"/>
  <c r="H53" i="2"/>
  <c r="E53" i="2"/>
  <c r="A75" i="3"/>
  <c r="A63" i="3"/>
  <c r="C59" i="3"/>
  <c r="A58" i="3"/>
  <c r="A56" i="3"/>
  <c r="F53" i="3"/>
  <c r="C54" i="3"/>
  <c r="C53" i="3"/>
  <c r="A52" i="3"/>
  <c r="G41" i="3"/>
  <c r="F40" i="3"/>
  <c r="G36" i="3"/>
  <c r="K63" i="2"/>
  <c r="H54" i="3"/>
  <c r="H63" i="2"/>
  <c r="H40" i="2"/>
  <c r="E17" i="2"/>
  <c r="E9" i="2"/>
  <c r="E10" i="2"/>
  <c r="E11" i="2"/>
  <c r="E12" i="2"/>
  <c r="E13" i="2"/>
  <c r="E63" i="2"/>
  <c r="F54" i="3"/>
  <c r="E62" i="2"/>
  <c r="G54" i="3"/>
  <c r="H61" i="2"/>
  <c r="N63" i="2"/>
  <c r="I54" i="3"/>
  <c r="F33" i="3"/>
  <c r="F32" i="3"/>
  <c r="F31" i="3"/>
  <c r="F30" i="3"/>
  <c r="F29" i="3"/>
  <c r="F28" i="3"/>
  <c r="F27" i="3"/>
  <c r="F26" i="3"/>
  <c r="F25" i="3"/>
  <c r="C16" i="3"/>
  <c r="C15" i="3"/>
  <c r="C14" i="3"/>
  <c r="C12" i="3"/>
  <c r="C11" i="3"/>
  <c r="C10" i="3"/>
  <c r="C9" i="3"/>
  <c r="C8" i="3"/>
  <c r="C7" i="3"/>
  <c r="K16" i="2"/>
  <c r="H15" i="3"/>
  <c r="H16" i="2"/>
  <c r="G15" i="3"/>
  <c r="F9" i="3"/>
  <c r="H11" i="2"/>
  <c r="G10" i="3"/>
  <c r="E16" i="2"/>
  <c r="F15" i="3"/>
  <c r="H9" i="2"/>
  <c r="G8" i="3"/>
  <c r="K9" i="2"/>
  <c r="H8" i="3"/>
  <c r="K11" i="2"/>
  <c r="H10" i="3"/>
  <c r="N16" i="2"/>
  <c r="I15" i="3"/>
  <c r="F8" i="3"/>
  <c r="F10" i="3"/>
  <c r="E83" i="2"/>
  <c r="F73" i="3"/>
  <c r="N9" i="2"/>
  <c r="I8" i="3"/>
  <c r="H10" i="2"/>
  <c r="G9" i="3"/>
  <c r="K10" i="2"/>
  <c r="H9" i="3"/>
  <c r="N11" i="2"/>
  <c r="I10" i="3"/>
  <c r="K52" i="2"/>
  <c r="H46" i="3"/>
  <c r="H52" i="2"/>
  <c r="G46" i="3"/>
  <c r="F46" i="3"/>
  <c r="K54" i="2"/>
  <c r="H48" i="3"/>
  <c r="H54" i="2"/>
  <c r="G48" i="3"/>
  <c r="E54" i="2"/>
  <c r="F48" i="3"/>
  <c r="N10" i="2"/>
  <c r="I9" i="3"/>
  <c r="E51" i="2"/>
  <c r="F45" i="3"/>
  <c r="K51" i="2"/>
  <c r="H45" i="3"/>
  <c r="H51" i="2"/>
  <c r="G45" i="3"/>
  <c r="N52" i="2"/>
  <c r="I46" i="3"/>
  <c r="N54" i="2"/>
  <c r="I48" i="3"/>
  <c r="K40" i="2"/>
  <c r="H36" i="3"/>
  <c r="E40" i="2"/>
  <c r="F36" i="3"/>
  <c r="N51" i="2"/>
  <c r="I45" i="3"/>
  <c r="H39" i="2"/>
  <c r="G35" i="3"/>
  <c r="E39" i="2"/>
  <c r="F35" i="3"/>
  <c r="K39" i="2"/>
  <c r="H35" i="3"/>
  <c r="N40" i="2"/>
  <c r="I36" i="3"/>
  <c r="E8" i="2"/>
  <c r="E7" i="2"/>
  <c r="E6" i="2"/>
  <c r="F11" i="3"/>
  <c r="F12" i="3"/>
  <c r="E15" i="2"/>
  <c r="F16" i="3"/>
  <c r="H62" i="2"/>
  <c r="G53" i="3"/>
  <c r="K62" i="2"/>
  <c r="H53" i="3"/>
  <c r="H27" i="2"/>
  <c r="G24" i="3"/>
  <c r="H28" i="2"/>
  <c r="G25" i="3"/>
  <c r="H29" i="2"/>
  <c r="G26" i="3"/>
  <c r="H30" i="2"/>
  <c r="G27" i="3"/>
  <c r="H31" i="2"/>
  <c r="G28" i="3"/>
  <c r="H32" i="2"/>
  <c r="G29" i="3"/>
  <c r="H33" i="2"/>
  <c r="G30" i="3"/>
  <c r="H34" i="2"/>
  <c r="G31" i="3"/>
  <c r="H35" i="2"/>
  <c r="G32" i="3"/>
  <c r="H36" i="2"/>
  <c r="G33" i="3"/>
  <c r="E61" i="2"/>
  <c r="F52" i="3"/>
  <c r="F39" i="3"/>
  <c r="F41" i="3"/>
  <c r="F42" i="3"/>
  <c r="F43" i="3"/>
  <c r="F24" i="3"/>
  <c r="E21" i="2"/>
  <c r="F19" i="3"/>
  <c r="E22" i="2"/>
  <c r="F20" i="3"/>
  <c r="E23" i="2"/>
  <c r="F21" i="3"/>
  <c r="H8" i="2"/>
  <c r="G7" i="3"/>
  <c r="H12" i="2"/>
  <c r="G11" i="3"/>
  <c r="H13" i="2"/>
  <c r="G12" i="3"/>
  <c r="H15" i="2"/>
  <c r="G14" i="3"/>
  <c r="H17" i="2"/>
  <c r="G16" i="3"/>
  <c r="K8" i="2"/>
  <c r="H7" i="3"/>
  <c r="K12" i="2"/>
  <c r="H11" i="3"/>
  <c r="K13" i="2"/>
  <c r="H12" i="3"/>
  <c r="K15" i="2"/>
  <c r="H14" i="3"/>
  <c r="K17" i="2"/>
  <c r="H16" i="3"/>
  <c r="H21" i="2"/>
  <c r="G19" i="3"/>
  <c r="H22" i="2"/>
  <c r="G20" i="3"/>
  <c r="H23" i="2"/>
  <c r="G21" i="3"/>
  <c r="K21" i="2"/>
  <c r="H19" i="3"/>
  <c r="K22" i="2"/>
  <c r="H20" i="3"/>
  <c r="K23" i="2"/>
  <c r="H21" i="3"/>
  <c r="K27" i="2"/>
  <c r="H24" i="3"/>
  <c r="K28" i="2"/>
  <c r="H25" i="3"/>
  <c r="K29" i="2"/>
  <c r="H26" i="3"/>
  <c r="K30" i="2"/>
  <c r="H27" i="3"/>
  <c r="K31" i="2"/>
  <c r="H28" i="3"/>
  <c r="K32" i="2"/>
  <c r="H29" i="3"/>
  <c r="K33" i="2"/>
  <c r="H30" i="3"/>
  <c r="K34" i="2"/>
  <c r="H31" i="3"/>
  <c r="K35" i="2"/>
  <c r="H32" i="3"/>
  <c r="K36" i="2"/>
  <c r="H33" i="3"/>
  <c r="H44" i="2"/>
  <c r="G39" i="3"/>
  <c r="H45" i="2"/>
  <c r="G40" i="3"/>
  <c r="H47" i="2"/>
  <c r="G42" i="3"/>
  <c r="H48" i="2"/>
  <c r="G43" i="3"/>
  <c r="K44" i="2"/>
  <c r="H39" i="3"/>
  <c r="K45" i="2"/>
  <c r="H40" i="3"/>
  <c r="K46" i="2"/>
  <c r="H41" i="3"/>
  <c r="K47" i="2"/>
  <c r="H42" i="3"/>
  <c r="K48" i="2"/>
  <c r="H43" i="3"/>
  <c r="E82" i="2"/>
  <c r="F72" i="3"/>
  <c r="H82" i="2"/>
  <c r="G72" i="3"/>
  <c r="H83" i="2"/>
  <c r="G73" i="3"/>
  <c r="K82" i="2"/>
  <c r="H72" i="3"/>
  <c r="K83" i="2"/>
  <c r="H73" i="3"/>
  <c r="N62" i="2"/>
  <c r="I53" i="3"/>
  <c r="F14" i="3"/>
  <c r="E14" i="2"/>
  <c r="F13" i="3"/>
  <c r="K61" i="2"/>
  <c r="H52" i="3"/>
  <c r="F7" i="3"/>
  <c r="N8" i="2"/>
  <c r="I7" i="3"/>
  <c r="N23" i="2"/>
  <c r="I21" i="3"/>
  <c r="N35" i="2"/>
  <c r="I32" i="3"/>
  <c r="K20" i="2"/>
  <c r="H18" i="3"/>
  <c r="N32" i="2"/>
  <c r="I29" i="3"/>
  <c r="N28" i="2"/>
  <c r="I25" i="3"/>
  <c r="H81" i="2"/>
  <c r="G71" i="3"/>
  <c r="E81" i="2"/>
  <c r="F71" i="3"/>
  <c r="G52" i="3"/>
  <c r="N31" i="2"/>
  <c r="I28" i="3"/>
  <c r="N46" i="2"/>
  <c r="I41" i="3"/>
  <c r="N45" i="2"/>
  <c r="I40" i="3"/>
  <c r="N44" i="2"/>
  <c r="I39" i="3"/>
  <c r="K14" i="2"/>
  <c r="H13" i="3"/>
  <c r="E43" i="2"/>
  <c r="F38" i="3"/>
  <c r="G6" i="3"/>
  <c r="K81" i="2"/>
  <c r="H71" i="3"/>
  <c r="N22" i="2"/>
  <c r="I20" i="3"/>
  <c r="N21" i="2"/>
  <c r="I19" i="3"/>
  <c r="H14" i="2"/>
  <c r="G13" i="3"/>
  <c r="N39" i="2"/>
  <c r="I35" i="3"/>
  <c r="N83" i="2"/>
  <c r="I73" i="3"/>
  <c r="N33" i="2"/>
  <c r="I30" i="3"/>
  <c r="N48" i="2"/>
  <c r="I43" i="3"/>
  <c r="K43" i="2"/>
  <c r="H38" i="3"/>
  <c r="K7" i="2"/>
  <c r="H6" i="3"/>
  <c r="H43" i="2"/>
  <c r="G38" i="3"/>
  <c r="E20" i="2"/>
  <c r="F18" i="3"/>
  <c r="N17" i="2"/>
  <c r="I16" i="3"/>
  <c r="N13" i="2"/>
  <c r="I12" i="3"/>
  <c r="F6" i="3"/>
  <c r="K26" i="2"/>
  <c r="H23" i="3"/>
  <c r="E26" i="2"/>
  <c r="F23" i="3"/>
  <c r="H20" i="2"/>
  <c r="G18" i="3"/>
  <c r="N29" i="2"/>
  <c r="I26" i="3"/>
  <c r="N47" i="2"/>
  <c r="I42" i="3"/>
  <c r="N82" i="2"/>
  <c r="I72" i="3"/>
  <c r="N36" i="2"/>
  <c r="I33" i="3"/>
  <c r="N34" i="2"/>
  <c r="I31" i="3"/>
  <c r="N30" i="2"/>
  <c r="I27" i="3"/>
  <c r="N27" i="2"/>
  <c r="I24" i="3"/>
  <c r="H26" i="2"/>
  <c r="G23" i="3"/>
  <c r="N15" i="2"/>
  <c r="I14" i="3"/>
  <c r="N12" i="2"/>
  <c r="I11" i="3"/>
  <c r="N81" i="2"/>
  <c r="I71" i="3"/>
  <c r="N61" i="2"/>
  <c r="I52" i="3"/>
  <c r="G5" i="3"/>
  <c r="N7" i="2"/>
  <c r="I6" i="3"/>
  <c r="E57" i="2"/>
  <c r="E65" i="2"/>
  <c r="N14" i="2"/>
  <c r="I13" i="3"/>
  <c r="K6" i="2"/>
  <c r="H5" i="3"/>
  <c r="N43" i="2"/>
  <c r="I38" i="3"/>
  <c r="N26" i="2"/>
  <c r="I23" i="3"/>
  <c r="N20" i="2"/>
  <c r="I18" i="3"/>
  <c r="H57" i="2"/>
  <c r="F50" i="3"/>
  <c r="F5" i="3"/>
  <c r="K57" i="2"/>
  <c r="N6" i="2"/>
  <c r="I5" i="3"/>
  <c r="H65" i="2"/>
  <c r="G50" i="3"/>
  <c r="K65" i="2"/>
  <c r="H50" i="3"/>
  <c r="N57" i="2"/>
  <c r="H68" i="2"/>
  <c r="G59" i="3"/>
  <c r="G56" i="3"/>
  <c r="K68" i="2"/>
  <c r="H56" i="3"/>
  <c r="E68" i="2"/>
  <c r="F56" i="3"/>
  <c r="N65" i="2"/>
  <c r="N68" i="2"/>
  <c r="I50" i="3"/>
  <c r="F59" i="3"/>
  <c r="E70" i="2"/>
  <c r="H70" i="2"/>
  <c r="H59" i="3"/>
  <c r="K70" i="2"/>
  <c r="F61" i="3"/>
  <c r="I56" i="3"/>
  <c r="E75" i="2"/>
  <c r="H73" i="2"/>
  <c r="G64" i="3"/>
  <c r="G61" i="3"/>
  <c r="K73" i="2"/>
  <c r="H64" i="3"/>
  <c r="H61" i="3"/>
  <c r="I59" i="3"/>
  <c r="N70" i="2"/>
  <c r="I61" i="3"/>
  <c r="E78" i="2"/>
  <c r="E85" i="2"/>
  <c r="F75" i="3"/>
  <c r="F66" i="3"/>
  <c r="F64" i="3"/>
  <c r="H75" i="2"/>
  <c r="K75" i="2"/>
  <c r="N73" i="2"/>
  <c r="I64" i="3"/>
  <c r="F69" i="3"/>
  <c r="H78" i="2"/>
  <c r="G66" i="3"/>
  <c r="N75" i="2"/>
  <c r="N78" i="2"/>
  <c r="K78" i="2"/>
  <c r="H66" i="3"/>
  <c r="I66" i="3"/>
  <c r="K66" i="3"/>
  <c r="H85" i="2"/>
  <c r="G75" i="3"/>
  <c r="G69" i="3"/>
  <c r="K85" i="2"/>
  <c r="H75" i="3"/>
  <c r="H69" i="3"/>
  <c r="N85" i="2"/>
  <c r="I75" i="3"/>
  <c r="I69" i="3"/>
  <c r="K75" i="3"/>
</calcChain>
</file>

<file path=xl/comments1.xml><?xml version="1.0" encoding="utf-8"?>
<comments xmlns="http://schemas.openxmlformats.org/spreadsheetml/2006/main">
  <authors>
    <author>IT</author>
    <author>Cronje, G, Mev &lt;gretha@sun.ac.za&gt;</author>
  </authors>
  <commentList>
    <comment ref="C8"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E8" authorId="1">
      <text>
        <r>
          <rPr>
            <sz val="9"/>
            <color indexed="81"/>
            <rFont val="Tahoma"/>
            <family val="2"/>
          </rPr>
          <t xml:space="preserve">Moet asb. niks in die sel intik. Tik inligting in die ''Ure'' kolom en die  ''Tarief per uur in Rand'' kolom. </t>
        </r>
      </text>
    </comment>
    <comment ref="C9"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C10"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C11"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C12"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C13" authorId="0">
      <text>
        <r>
          <rPr>
            <sz val="8"/>
            <color indexed="81"/>
            <rFont val="Tahoma"/>
            <family val="2"/>
          </rPr>
          <t xml:space="preserve"> Selekteer teen watter posvlak,volgens MH van die US, die persoon aangestel is. Die goedekeurde Eenheidsprys in Rand sal automaties in die templaat ingetrek word. Tik dan in die kolom ''Tarief per uur in Rand'' die tarief wat u vir die persoon gaan begroot. Die tarief moet gelyk aan of meer as die BVV tarief  wees.</t>
        </r>
      </text>
    </comment>
    <comment ref="G15" authorId="0">
      <text>
        <r>
          <rPr>
            <sz val="8"/>
            <color indexed="81"/>
            <rFont val="Tahoma"/>
            <family val="2"/>
          </rPr>
          <t xml:space="preserve">an Invoice that shows the hourly rate of the external person must be shown as proof.
</t>
        </r>
      </text>
    </comment>
    <comment ref="D21" authorId="1">
      <text>
        <r>
          <rPr>
            <sz val="9"/>
            <color indexed="81"/>
            <rFont val="Tahoma"/>
            <family val="2"/>
          </rPr>
          <t>Jy kan die beskrywing van die lynitems verander</t>
        </r>
      </text>
    </comment>
    <comment ref="C62" authorId="1">
      <text>
        <r>
          <rPr>
            <sz val="9"/>
            <color indexed="81"/>
            <rFont val="Tahoma"/>
            <family val="2"/>
          </rPr>
          <t>Dit is om die ondersteuningskoste wat die fakulteit / departement dra te dek. Die kostes was nie ingesluit in die IKVK nie. Dit hang van die Faktulteit/ departement af of hul 'n adisionele heffing wil vra om die kostes te dek.</t>
        </r>
      </text>
    </comment>
    <comment ref="C63" authorId="1">
      <text>
        <r>
          <rPr>
            <sz val="9"/>
            <color indexed="81"/>
            <rFont val="Tahoma"/>
            <family val="2"/>
          </rPr>
          <t>Volgens die IKVK beleid mag 'n Fakulteit 'n adisionele heffing plaas op 'n navorsingkontrak indien daar nie voldoende akademiese uitsette gelewer gaan word nie.</t>
        </r>
      </text>
    </comment>
    <comment ref="C68" authorId="1">
      <text>
        <r>
          <rPr>
            <sz val="9"/>
            <color indexed="81"/>
            <rFont val="Tahoma"/>
            <family val="2"/>
          </rPr>
          <t>Die IKVK beleid is op 1 Oct 2013 deur die Raad goedgekeur. Die  Universiteit gaan 17% van die faktuurbedrag (uitg IE Oordragfooi en Beurse) verhaal om die  indirekte koste (ondersteuningskoste) wat verband hou met derdegeldstroom aktiwitiete te dek. Indien jy wil bereken wat die indirekte koste gaan wees deur gebruik te maak van die direkte kostes moet jy die totale koste met 20.5%  vermenigvuldig. Verwys asb na die IKVK beleid vir meer inligting.</t>
        </r>
      </text>
    </comment>
    <comment ref="C73" authorId="1">
      <text>
        <r>
          <rPr>
            <sz val="9"/>
            <color indexed="81"/>
            <rFont val="Tahoma"/>
            <family val="2"/>
          </rPr>
          <t>Die IE Oordragfooi is slegs van toepassing indien die klient IE wil besit en na konsultasie met  InnovUS</t>
        </r>
      </text>
    </comment>
  </commentList>
</comments>
</file>

<file path=xl/sharedStrings.xml><?xml version="1.0" encoding="utf-8"?>
<sst xmlns="http://schemas.openxmlformats.org/spreadsheetml/2006/main" count="166" uniqueCount="117">
  <si>
    <t>3.10</t>
  </si>
  <si>
    <t xml:space="preserve"> </t>
  </si>
  <si>
    <t>R</t>
  </si>
  <si>
    <t>VOLKOSTE: NAVORSING BEGROTING</t>
  </si>
  <si>
    <t>PROJEK NAAM:</t>
  </si>
  <si>
    <t>FAKULTEIT:</t>
  </si>
  <si>
    <t>Posvlak 14</t>
  </si>
  <si>
    <t>Posvlak 13</t>
  </si>
  <si>
    <t>Posvlak 12</t>
  </si>
  <si>
    <t>Posvlak 11</t>
  </si>
  <si>
    <t>Posvlak 10</t>
  </si>
  <si>
    <t>Posvlak 9</t>
  </si>
  <si>
    <t>Posvlak 8</t>
  </si>
  <si>
    <t>Posvlak 7</t>
  </si>
  <si>
    <t>Posvlak 6</t>
  </si>
  <si>
    <t>Posvlak 5</t>
  </si>
  <si>
    <t>POSVLAK</t>
  </si>
  <si>
    <t>TOTALE          VOLKOSTE</t>
  </si>
  <si>
    <t>Ure</t>
  </si>
  <si>
    <t>Tarief per uur in Rand</t>
  </si>
  <si>
    <t>DIREKTE KOSTE</t>
  </si>
  <si>
    <t xml:space="preserve">1. Personeel </t>
  </si>
  <si>
    <t>Minimum tarief per uur wat jy mag vra vir die US werknemer (verwys na BVV werksblad)</t>
  </si>
  <si>
    <t>2. Toerusting</t>
  </si>
  <si>
    <t>Rekenaars &amp; hardeware</t>
  </si>
  <si>
    <t>Nuwe toerusting - projekspesifiek</t>
  </si>
  <si>
    <t>Eenheid</t>
  </si>
  <si>
    <t>Prys per eenh.in Rand</t>
  </si>
  <si>
    <t>3. Lopende koste</t>
  </si>
  <si>
    <t>Materiaal (bv reagense, elektroniese komponente)</t>
  </si>
  <si>
    <t>Skryfbehoeftes</t>
  </si>
  <si>
    <t xml:space="preserve">Telefoonkoste </t>
  </si>
  <si>
    <t>Verbruikbare materiaal (Bv Pipette, petribakkies ens)</t>
  </si>
  <si>
    <t>Analise van monsters</t>
  </si>
  <si>
    <t>Gebruik van toerusting</t>
  </si>
  <si>
    <t>Onderhoud van toerusting</t>
  </si>
  <si>
    <t>Diverse uitgawes, bv wisselkoersverliese ens</t>
  </si>
  <si>
    <t>Addisionele versekering, indien benodig</t>
  </si>
  <si>
    <t>Sagteware</t>
  </si>
  <si>
    <t>4. Ouditfooie (deur die klient voorgeskryf)</t>
  </si>
  <si>
    <t>5. Reiskoste, Konferensies, Werkswinkels &amp; seminare</t>
  </si>
  <si>
    <t>Reiskoste na konferensies &amp; werkswinkels (plaaslik &amp; internasionaal)</t>
  </si>
  <si>
    <t>Veldwerk</t>
  </si>
  <si>
    <t>Verblyfkoste</t>
  </si>
  <si>
    <t>Registrasiekoste</t>
  </si>
  <si>
    <t>Besoeke aan vennote</t>
  </si>
  <si>
    <t xml:space="preserve">6. Enige ander uitgawes wat direk verband hou met die projek  </t>
  </si>
  <si>
    <t>Winsmarge (Bepaal deur Navorser - Nie verpligtend)</t>
  </si>
  <si>
    <t>SUBTOTAAL A (TOTALE DIREKTE KOSTE)</t>
  </si>
  <si>
    <t xml:space="preserve">JAAR 1 </t>
  </si>
  <si>
    <t xml:space="preserve">JAAR 2  </t>
  </si>
  <si>
    <t xml:space="preserve">JAAR 3  </t>
  </si>
  <si>
    <t xml:space="preserve">TOTAAL     </t>
  </si>
  <si>
    <t>Eksterne personeel / Konsultante</t>
  </si>
  <si>
    <t>7. DEPARTMENTELE/FAKULTEIT INDIREKTE KOSTE</t>
  </si>
  <si>
    <t>SUBTOTAAL B (TOTALE KOSTE UITGESLUIT BEURSE)</t>
  </si>
  <si>
    <t>8. IKVK (Indirekte Kosteverhalingskoers)</t>
  </si>
  <si>
    <t>20.5% van Totale Koste (Subtotaal B) of 17% van faktuurbedrag (uitgesluit IE Oordragfooi en beurse - Subtotaal C)</t>
  </si>
  <si>
    <t>SUBTOTAAL C</t>
  </si>
  <si>
    <t>9. IE Oordragfooi</t>
  </si>
  <si>
    <t>X% van Subtotaal C (slegs van toepassing indien klient IE wil besit)</t>
  </si>
  <si>
    <t>SUBTOTAAL D</t>
  </si>
  <si>
    <t>10. BTW</t>
  </si>
  <si>
    <t>14% van subtotaal D</t>
  </si>
  <si>
    <t>11. Beurse</t>
  </si>
  <si>
    <t>Voorgraadse Beurse</t>
  </si>
  <si>
    <t>Nagraadse Beurse</t>
  </si>
  <si>
    <t>VOLKOSTE VAN KONTRAK</t>
  </si>
  <si>
    <t>X% van Subtotaal C</t>
  </si>
  <si>
    <t>INSTRUKSIES VIR DIE GEBRUIK VAN DIE TEMPLAAT</t>
  </si>
  <si>
    <r>
      <t>Begin met die sigblad : "</t>
    </r>
    <r>
      <rPr>
        <sz val="11"/>
        <color rgb="FFFF0000"/>
        <rFont val="Arial"/>
        <family val="2"/>
      </rPr>
      <t>Werk met hierdie sigblad</t>
    </r>
    <r>
      <rPr>
        <sz val="11"/>
        <rFont val="Arial"/>
        <family val="2"/>
      </rPr>
      <t>".</t>
    </r>
  </si>
  <si>
    <t>Tik slegs inligting in die selle wat nie gekleur is nie.</t>
  </si>
  <si>
    <t>Daar is reeds formules in plek in die grys gekleurde selle. Moet dit asb. nie uitvee nie.</t>
  </si>
  <si>
    <t>Definieer by Reiskostes (punt 5.1 op 'Werk met hierdie sigblad') of die reise plaaslik/internasionaal is, die hoeveelheid keer wat gereis gaan word, die aantal persone wat vlieg.</t>
  </si>
  <si>
    <t>Jy kan die beskrywing in die lynitems verander om beter by u projek te pas.</t>
  </si>
  <si>
    <t>Die sigblad "Begroting Opsomming", is die begroting wat gebruik kan word in die kontrak.</t>
  </si>
  <si>
    <t>Dit is baie belangrik dat u nie enige formule uitvee nie veral NIE die IKVK en BTW formules nie.</t>
  </si>
  <si>
    <t>US Professionele personeel  en US navorsing ondersteuning personeel</t>
  </si>
  <si>
    <t>Die IE Oordrag fooi is slegs van toepassing indien die klient die IE wil besit en na konsultasie met InnovUS.</t>
  </si>
  <si>
    <t>Adisionele Fakulteitsheffing - Volgens die IKVK beleid mag 'n Fakulteit 'n adisionele heffing plaas op 'n navorsingkontrak indien daar nie voldoende akademiese uitsette gelewer gaan word nie.</t>
  </si>
  <si>
    <t>Die IKVK beleid is op 1 Oct 2013 deur die Raad goedgekeur. Die  Universiteit gaan 17% van die faktuurbedrag (uitg IE Oordragfooi en Beurse) verhaal om die  indirekte koste (ondersteuningskoste) wat verband hou met derdegeldstroom aktiwitiete te dek. Indien jy wil bereken wat die indirekte koste gaan wees deur gebruik te maak van die direkte kostes moet jy die totale koste met 20.5%  vermenigvuldig. Verwys asb na die IKVK beleid vir meer inligting.</t>
  </si>
  <si>
    <r>
      <t>Die minimum koste van personeel moet ten minste die BVV van die relevante jaar wees. Verwys na die 'R/Uur' kolom in die '</t>
    </r>
    <r>
      <rPr>
        <b/>
        <sz val="11"/>
        <color rgb="FF92D050"/>
        <rFont val="Arial"/>
        <family val="2"/>
      </rPr>
      <t>BVV</t>
    </r>
    <r>
      <rPr>
        <sz val="11"/>
        <rFont val="Arial"/>
        <family val="2"/>
      </rPr>
      <t>' sigblad: die 2014 syfers is aangedui. 'n Verhoging van 6% per jaar word gebruik vir verdere jare. Daar is geen maksimum. Sodra u die posvlak van die SU personeel uit die kieslys aangedui het, sal die minimum koste wat u mag vra in rooi aangedui word. Die waarde wat u gaan gebruik moet self ingetik word (dus meer of gelyk aan die BVV).</t>
    </r>
  </si>
  <si>
    <t>Die items wat jy nie wil gebruik nie moet asb. nie uitgevee word nie. Jy kan die items ''hide'' of bloot oop los.</t>
  </si>
  <si>
    <t xml:space="preserve">Indien u items/lyne wil byvoeg, moet dit sorgvuldig gedoen word en die formules moet aangepas word daarvolgens. Let ook op dat die blad genoem "Begroting opsomming", ook dienooreenkomstig aangepas moet word. </t>
  </si>
  <si>
    <t>Die departementele marge is om die ondersteuningskoste van u fakulteit/departement te dek. Hierdie koste word deur Departementele beleid bepaal. Die kostes was nie ingesluit in die IKVK nie. Dit hang van die Faktulteit/ departement af of hul 'n adisionele heffing wil vra om die kostes te dek.</t>
  </si>
  <si>
    <r>
      <rPr>
        <b/>
        <sz val="11"/>
        <rFont val="Arial"/>
        <family val="2"/>
      </rPr>
      <t>US</t>
    </r>
    <r>
      <rPr>
        <sz val="11"/>
        <rFont val="Arial"/>
        <family val="2"/>
      </rPr>
      <t xml:space="preserve"> </t>
    </r>
    <r>
      <rPr>
        <b/>
        <sz val="11"/>
        <rFont val="Arial"/>
        <family val="2"/>
      </rPr>
      <t>Professionele personeel  en US navorsing ondersteuningspersoneel</t>
    </r>
    <r>
      <rPr>
        <sz val="11"/>
        <rFont val="Arial"/>
        <family val="2"/>
      </rPr>
      <t xml:space="preserve"> (bv. Navorser, assistente, tegnici en konsultante)</t>
    </r>
  </si>
  <si>
    <t>Departementele  marge - (ondersteuningkoste binne departement)</t>
  </si>
  <si>
    <t>Addisionele Fakulteitsheffing - (as akademiese voetspoor nie voldoende is nie)</t>
  </si>
  <si>
    <t>US BRL</t>
  </si>
  <si>
    <t>1/8th</t>
  </si>
  <si>
    <t>2/8th</t>
  </si>
  <si>
    <t>3/8th</t>
  </si>
  <si>
    <t>4/8th</t>
  </si>
  <si>
    <t>5/8th</t>
  </si>
  <si>
    <t>6/8th</t>
  </si>
  <si>
    <t>7/8th</t>
  </si>
  <si>
    <t>MAX 25% bo BVV</t>
  </si>
  <si>
    <t>R/uur</t>
  </si>
  <si>
    <t>R/uur @ 6% verhoging</t>
  </si>
  <si>
    <t>Akademies</t>
  </si>
  <si>
    <t>Steundienste</t>
  </si>
  <si>
    <t>STELLENBOSCH UNIVERSITEIT: VOLKOSTE BEGROTING OPSOMMING</t>
  </si>
  <si>
    <t>Jaar 1                    2016</t>
  </si>
  <si>
    <t>Jaar 2            2017</t>
  </si>
  <si>
    <t>Jaar 3                2018</t>
  </si>
  <si>
    <t>Die 2016 BVV soos deur Menslike Hulpbronne bepaal.</t>
  </si>
  <si>
    <t>Junior Lektor-                 P9</t>
  </si>
  <si>
    <t>Mede Professor-            P6</t>
  </si>
  <si>
    <t>Senior Lektor-                P7</t>
  </si>
  <si>
    <t xml:space="preserve"> Lektor-                            P8</t>
  </si>
  <si>
    <t>Professor-                      P5</t>
  </si>
  <si>
    <t>Uitgelese Professor -     P4</t>
  </si>
  <si>
    <t>Posvlak 15-17</t>
  </si>
  <si>
    <t>Posvlak 19/18</t>
  </si>
  <si>
    <t>Ure per jaar</t>
  </si>
  <si>
    <r>
      <rPr>
        <b/>
        <sz val="11"/>
        <rFont val="Arial"/>
        <family val="2"/>
      </rPr>
      <t>Eksterne personeel</t>
    </r>
    <r>
      <rPr>
        <sz val="11"/>
        <rFont val="Arial"/>
        <family val="2"/>
      </rPr>
      <t xml:space="preserve"> (bv konsultante) nie US aanstelling nie, maar aangestel op projek</t>
    </r>
  </si>
  <si>
    <t xml:space="preserve">Basiese vergoedingsvlakke vir 2016 soos goedgekeur deur Menslike Hulpbronne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</si>
</sst>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R&quot;\ * #,##0.00_ ;_ &quot;R&quot;\ * \-#,##0.00_ ;_ &quot;R&quot;\ * &quot;-&quot;??_ ;_ @_ "/>
    <numFmt numFmtId="43" formatCode="_ * #,##0.00_ ;_ * \-#,##0.00_ ;_ * &quot;-&quot;??_ ;_ @_ "/>
    <numFmt numFmtId="164" formatCode="&quot;R&quot;\ #,##0.00"/>
    <numFmt numFmtId="165" formatCode="_ * #,##0_ ;_ * \-#,##0_ ;_ * &quot;-&quot;??_ ;_ @_ "/>
    <numFmt numFmtId="166" formatCode="_ [$R-1C09]\ * #,##0.00_ ;_ [$R-1C09]\ * \-#,##0.00_ ;_ [$R-1C09]\ * &quot;-&quot;??_ ;_ @_ "/>
    <numFmt numFmtId="167" formatCode="_ [$R-1C09]\ * #,##0_ ;_ [$R-1C09]\ * \-#,##0_ ;_ [$R-1C09]\ * &quot;-&quot;??_ ;_ @_ "/>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Garamond"/>
      <family val="1"/>
    </font>
    <font>
      <b/>
      <sz val="11"/>
      <name val="Garamond"/>
      <family val="1"/>
    </font>
    <font>
      <b/>
      <sz val="9"/>
      <name val="Garamond"/>
      <family val="1"/>
    </font>
    <font>
      <sz val="9"/>
      <name val="Garamond"/>
      <family val="1"/>
    </font>
    <font>
      <sz val="10"/>
      <name val="Times New Roman"/>
      <family val="1"/>
    </font>
    <font>
      <b/>
      <sz val="10"/>
      <name val="Times New Roman"/>
      <family val="1"/>
    </font>
    <font>
      <sz val="12"/>
      <name val="Times New Roman"/>
      <family val="1"/>
    </font>
    <font>
      <sz val="10"/>
      <name val="Arial"/>
      <family val="2"/>
    </font>
    <font>
      <b/>
      <sz val="10"/>
      <name val="Arial"/>
      <family val="2"/>
    </font>
    <font>
      <sz val="10"/>
      <color rgb="FFFF0000"/>
      <name val="Garamond"/>
      <family val="1"/>
    </font>
    <font>
      <sz val="8"/>
      <color indexed="81"/>
      <name val="Tahoma"/>
      <family val="2"/>
    </font>
    <font>
      <sz val="10"/>
      <color rgb="FFFF0000"/>
      <name val="Arial"/>
      <family val="2"/>
    </font>
    <font>
      <b/>
      <sz val="10"/>
      <color rgb="FFFF0000"/>
      <name val="Arial"/>
      <family val="2"/>
    </font>
    <font>
      <sz val="9"/>
      <color indexed="81"/>
      <name val="Tahoma"/>
      <family val="2"/>
    </font>
    <font>
      <sz val="11"/>
      <name val="Arial"/>
      <family val="2"/>
    </font>
    <font>
      <b/>
      <sz val="11"/>
      <name val="Arial"/>
      <family val="2"/>
    </font>
    <font>
      <sz val="12"/>
      <name val="Arial"/>
      <family val="2"/>
    </font>
    <font>
      <sz val="11"/>
      <color rgb="FFFF0000"/>
      <name val="Arial"/>
      <family val="2"/>
    </font>
    <font>
      <sz val="12"/>
      <color rgb="FFFF0000"/>
      <name val="Arial"/>
      <family val="2"/>
    </font>
    <font>
      <b/>
      <sz val="11"/>
      <color rgb="FFFF0000"/>
      <name val="Arial"/>
      <family val="2"/>
    </font>
    <font>
      <b/>
      <sz val="12"/>
      <color rgb="FFFF0000"/>
      <name val="Arial"/>
      <family val="2"/>
    </font>
    <font>
      <sz val="11"/>
      <color theme="5" tint="-0.249977111117893"/>
      <name val="Arial"/>
      <family val="2"/>
    </font>
    <font>
      <sz val="11"/>
      <color theme="5" tint="-0.499984740745262"/>
      <name val="Arial"/>
      <family val="2"/>
    </font>
    <font>
      <b/>
      <sz val="11"/>
      <color rgb="FF92D050"/>
      <name val="Arial"/>
      <family val="2"/>
    </font>
    <font>
      <b/>
      <sz val="14"/>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ck">
        <color indexed="64"/>
      </left>
      <right/>
      <top/>
      <bottom/>
      <diagonal/>
    </border>
    <border>
      <left/>
      <right style="thick">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14" fillId="0" borderId="0"/>
    <xf numFmtId="0" fontId="2" fillId="0" borderId="0"/>
    <xf numFmtId="0" fontId="1" fillId="0" borderId="0"/>
    <xf numFmtId="43" fontId="1" fillId="0" borderId="0" applyFont="0" applyFill="0" applyBorder="0" applyAlignment="0" applyProtection="0"/>
    <xf numFmtId="0" fontId="4" fillId="0" borderId="0"/>
  </cellStyleXfs>
  <cellXfs count="323">
    <xf numFmtId="0" fontId="0" fillId="0" borderId="0" xfId="0"/>
    <xf numFmtId="0" fontId="7" fillId="0" borderId="0" xfId="0" applyFont="1"/>
    <xf numFmtId="0" fontId="8" fillId="0" borderId="0" xfId="0" applyFont="1"/>
    <xf numFmtId="164" fontId="7" fillId="0" borderId="0" xfId="0" applyNumberFormat="1" applyFont="1"/>
    <xf numFmtId="164" fontId="7" fillId="0" borderId="0" xfId="0" applyNumberFormat="1" applyFont="1" applyBorder="1"/>
    <xf numFmtId="0" fontId="11" fillId="0" borderId="0" xfId="0" applyFont="1" applyAlignment="1">
      <alignment vertical="center"/>
    </xf>
    <xf numFmtId="164" fontId="11" fillId="0" borderId="0" xfId="0" applyNumberFormat="1" applyFont="1" applyAlignment="1">
      <alignment vertical="center"/>
    </xf>
    <xf numFmtId="164" fontId="11" fillId="0" borderId="0" xfId="0" applyNumberFormat="1" applyFont="1" applyFill="1" applyAlignment="1">
      <alignment vertical="center"/>
    </xf>
    <xf numFmtId="0" fontId="11" fillId="0" borderId="0" xfId="0" applyFont="1" applyAlignment="1">
      <alignment vertical="center" wrapText="1"/>
    </xf>
    <xf numFmtId="0" fontId="11" fillId="0" borderId="0" xfId="0" applyFont="1" applyFill="1" applyAlignment="1">
      <alignment vertical="center"/>
    </xf>
    <xf numFmtId="0" fontId="11" fillId="0" borderId="0" xfId="0" applyFont="1" applyFill="1" applyBorder="1" applyAlignment="1">
      <alignment vertical="center"/>
    </xf>
    <xf numFmtId="0" fontId="12" fillId="0" borderId="0" xfId="0" applyFont="1" applyAlignment="1">
      <alignment vertical="center"/>
    </xf>
    <xf numFmtId="0" fontId="12" fillId="0" borderId="0" xfId="0" applyFont="1" applyFill="1" applyAlignment="1">
      <alignment vertical="center"/>
    </xf>
    <xf numFmtId="0" fontId="13" fillId="0" borderId="0" xfId="0" applyFont="1" applyAlignment="1">
      <alignment vertical="center"/>
    </xf>
    <xf numFmtId="0" fontId="11" fillId="0" borderId="0" xfId="0" applyFont="1" applyAlignment="1">
      <alignment vertical="center"/>
    </xf>
    <xf numFmtId="0" fontId="16" fillId="0" borderId="0" xfId="0" applyFont="1"/>
    <xf numFmtId="0" fontId="11" fillId="0" borderId="0" xfId="0" applyFont="1" applyFill="1" applyAlignment="1" applyProtection="1">
      <alignment vertical="center"/>
      <protection locked="0"/>
    </xf>
    <xf numFmtId="0" fontId="4" fillId="0" borderId="0" xfId="0" applyFont="1"/>
    <xf numFmtId="0" fontId="0" fillId="0" borderId="0" xfId="0" applyFill="1" applyBorder="1"/>
    <xf numFmtId="0" fontId="9" fillId="0" borderId="0" xfId="0" applyFont="1" applyAlignment="1"/>
    <xf numFmtId="0" fontId="10" fillId="0" borderId="0" xfId="0" applyFont="1" applyAlignment="1"/>
    <xf numFmtId="0" fontId="11" fillId="0" borderId="0" xfId="0" applyFont="1" applyAlignment="1" applyProtection="1">
      <alignment vertical="center"/>
      <protection locked="0"/>
    </xf>
    <xf numFmtId="0" fontId="15" fillId="0" borderId="0" xfId="0" applyFont="1" applyBorder="1" applyAlignment="1">
      <alignment horizontal="center" vertical="center" wrapText="1"/>
    </xf>
    <xf numFmtId="164" fontId="15" fillId="0" borderId="0" xfId="0" applyNumberFormat="1" applyFont="1" applyBorder="1" applyAlignment="1">
      <alignment horizontal="center" vertical="center" wrapText="1"/>
    </xf>
    <xf numFmtId="0" fontId="4" fillId="0" borderId="0" xfId="0" applyFont="1" applyAlignment="1">
      <alignment vertical="center"/>
    </xf>
    <xf numFmtId="164" fontId="4" fillId="0" borderId="0" xfId="0" applyNumberFormat="1" applyFont="1" applyAlignment="1">
      <alignment vertical="center"/>
    </xf>
    <xf numFmtId="164" fontId="4" fillId="0" borderId="0" xfId="0" applyNumberFormat="1" applyFont="1" applyFill="1" applyAlignment="1">
      <alignment vertical="center"/>
    </xf>
    <xf numFmtId="0" fontId="15" fillId="0" borderId="0" xfId="0" applyFont="1" applyAlignment="1">
      <alignment vertical="center"/>
    </xf>
    <xf numFmtId="0" fontId="4" fillId="0" borderId="0" xfId="0" applyFont="1" applyAlignment="1" applyProtection="1">
      <alignment vertical="center"/>
      <protection locked="0"/>
    </xf>
    <xf numFmtId="164" fontId="4" fillId="0" borderId="17"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164" fontId="4" fillId="0" borderId="11" xfId="0" applyNumberFormat="1" applyFont="1" applyBorder="1" applyAlignment="1">
      <alignment horizontal="center" vertical="center" wrapText="1"/>
    </xf>
    <xf numFmtId="0" fontId="15" fillId="0" borderId="0" xfId="0" applyFont="1" applyFill="1" applyAlignment="1">
      <alignment vertical="center"/>
    </xf>
    <xf numFmtId="0" fontId="4" fillId="0" borderId="0" xfId="0" applyFont="1" applyFill="1" applyAlignment="1">
      <alignment vertical="center"/>
    </xf>
    <xf numFmtId="0" fontId="15" fillId="0" borderId="0" xfId="0" applyFont="1" applyAlignment="1" applyProtection="1">
      <alignment vertical="center"/>
      <protection locked="0"/>
    </xf>
    <xf numFmtId="0" fontId="18" fillId="0" borderId="11" xfId="0" applyFont="1" applyBorder="1" applyAlignment="1" applyProtection="1">
      <alignment horizontal="left" vertical="center" wrapText="1"/>
      <protection locked="0"/>
    </xf>
    <xf numFmtId="164" fontId="18" fillId="0" borderId="11" xfId="0" applyNumberFormat="1" applyFont="1" applyFill="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164" fontId="4" fillId="0" borderId="0" xfId="0" applyNumberFormat="1" applyFont="1" applyFill="1" applyBorder="1" applyAlignment="1">
      <alignment vertical="center"/>
    </xf>
    <xf numFmtId="0" fontId="4" fillId="0" borderId="0" xfId="0" applyFont="1" applyBorder="1" applyAlignment="1">
      <alignment vertical="center"/>
    </xf>
    <xf numFmtId="164" fontId="4" fillId="0" borderId="0" xfId="0" applyNumberFormat="1" applyFont="1" applyBorder="1" applyAlignment="1">
      <alignment vertical="center"/>
    </xf>
    <xf numFmtId="0" fontId="4" fillId="0" borderId="0" xfId="0" applyFont="1" applyFill="1" applyBorder="1" applyAlignment="1">
      <alignment vertical="center"/>
    </xf>
    <xf numFmtId="164" fontId="4" fillId="0" borderId="20"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4" fillId="0" borderId="0" xfId="0" applyFont="1" applyFill="1" applyAlignment="1" applyProtection="1">
      <alignment vertical="center"/>
      <protection locked="0"/>
    </xf>
    <xf numFmtId="0" fontId="4" fillId="0" borderId="0" xfId="0" quotePrefix="1" applyFont="1" applyAlignment="1" applyProtection="1">
      <alignment horizontal="right" vertical="center"/>
      <protection locked="0"/>
    </xf>
    <xf numFmtId="0" fontId="19" fillId="0" borderId="0" xfId="0" applyFont="1" applyAlignment="1" applyProtection="1">
      <alignment vertical="center"/>
      <protection locked="0"/>
    </xf>
    <xf numFmtId="0" fontId="15" fillId="0"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0" xfId="0" applyFont="1" applyFill="1" applyBorder="1" applyAlignment="1" applyProtection="1">
      <alignment vertical="center"/>
      <protection locked="0"/>
    </xf>
    <xf numFmtId="0" fontId="19" fillId="0" borderId="0" xfId="0" applyFont="1" applyFill="1" applyAlignment="1" applyProtection="1">
      <alignment vertical="center"/>
      <protection locked="0"/>
    </xf>
    <xf numFmtId="0" fontId="15" fillId="3" borderId="0" xfId="0" applyFont="1" applyFill="1" applyAlignment="1">
      <alignment vertical="center"/>
    </xf>
    <xf numFmtId="0" fontId="15" fillId="3" borderId="0" xfId="0" applyFont="1" applyFill="1" applyAlignment="1" applyProtection="1">
      <alignment vertical="center"/>
      <protection locked="0"/>
    </xf>
    <xf numFmtId="0" fontId="19" fillId="0" borderId="0" xfId="0" applyFont="1" applyAlignment="1">
      <alignment vertical="center"/>
    </xf>
    <xf numFmtId="0" fontId="18" fillId="0" borderId="0" xfId="0" applyFont="1" applyBorder="1" applyAlignment="1">
      <alignment vertical="center"/>
    </xf>
    <xf numFmtId="164" fontId="15" fillId="3" borderId="0" xfId="0" applyNumberFormat="1" applyFont="1" applyFill="1" applyBorder="1" applyAlignment="1">
      <alignment vertical="center"/>
    </xf>
    <xf numFmtId="0" fontId="4" fillId="3" borderId="0" xfId="0" applyFont="1" applyFill="1"/>
    <xf numFmtId="0" fontId="15" fillId="0" borderId="0" xfId="0" applyFont="1"/>
    <xf numFmtId="0" fontId="15" fillId="3" borderId="0" xfId="0" applyFont="1" applyFill="1"/>
    <xf numFmtId="0" fontId="23" fillId="0" borderId="25" xfId="0" applyFont="1" applyBorder="1" applyAlignment="1" applyProtection="1">
      <alignment vertical="center"/>
      <protection locked="0"/>
    </xf>
    <xf numFmtId="0" fontId="23" fillId="0" borderId="8" xfId="0" applyFont="1" applyFill="1" applyBorder="1" applyAlignment="1" applyProtection="1">
      <alignment vertical="center"/>
      <protection locked="0"/>
    </xf>
    <xf numFmtId="0" fontId="6" fillId="0" borderId="0" xfId="0" applyFont="1" applyBorder="1" applyAlignment="1">
      <alignment vertical="center"/>
    </xf>
    <xf numFmtId="0" fontId="22" fillId="0" borderId="0" xfId="0" applyFont="1" applyFill="1" applyAlignment="1">
      <alignment vertical="center"/>
    </xf>
    <xf numFmtId="0" fontId="6" fillId="0" borderId="0" xfId="0" applyFont="1" applyFill="1" applyAlignment="1">
      <alignment vertical="center"/>
    </xf>
    <xf numFmtId="0" fontId="21" fillId="0" borderId="7" xfId="0" applyFont="1" applyBorder="1" applyAlignment="1" applyProtection="1">
      <alignment vertical="center"/>
      <protection locked="0"/>
    </xf>
    <xf numFmtId="0" fontId="21" fillId="0" borderId="9" xfId="0" applyFont="1" applyBorder="1" applyAlignment="1" applyProtection="1">
      <alignment vertical="center"/>
      <protection locked="0"/>
    </xf>
    <xf numFmtId="0" fontId="21" fillId="0" borderId="11" xfId="0" applyFont="1" applyFill="1" applyBorder="1" applyAlignment="1" applyProtection="1">
      <alignment vertical="center"/>
      <protection locked="0"/>
    </xf>
    <xf numFmtId="0" fontId="24" fillId="0" borderId="11" xfId="0" applyFont="1" applyFill="1" applyBorder="1" applyAlignment="1" applyProtection="1">
      <alignment vertical="center"/>
      <protection locked="0"/>
    </xf>
    <xf numFmtId="164" fontId="23" fillId="3" borderId="16" xfId="0" applyNumberFormat="1" applyFont="1" applyFill="1" applyBorder="1" applyAlignment="1">
      <alignment horizontal="center" vertical="center" wrapText="1"/>
    </xf>
    <xf numFmtId="0" fontId="23" fillId="0" borderId="0" xfId="0" applyFont="1" applyAlignment="1">
      <alignment vertical="center"/>
    </xf>
    <xf numFmtId="164" fontId="23" fillId="0" borderId="0" xfId="0" applyNumberFormat="1" applyFont="1" applyAlignment="1">
      <alignment vertical="center"/>
    </xf>
    <xf numFmtId="0" fontId="23" fillId="0" borderId="0" xfId="0" applyFont="1" applyAlignment="1">
      <alignment horizontal="center" vertical="center"/>
    </xf>
    <xf numFmtId="164" fontId="25" fillId="0" borderId="0" xfId="0" applyNumberFormat="1" applyFont="1" applyAlignment="1">
      <alignment vertical="center" wrapText="1"/>
    </xf>
    <xf numFmtId="164" fontId="6" fillId="3" borderId="16" xfId="0" applyNumberFormat="1" applyFont="1" applyFill="1" applyBorder="1" applyAlignment="1">
      <alignment horizontal="center" vertical="center" wrapText="1"/>
    </xf>
    <xf numFmtId="44" fontId="21" fillId="3" borderId="18" xfId="0" applyNumberFormat="1" applyFont="1" applyFill="1" applyBorder="1" applyAlignment="1">
      <alignment vertical="center"/>
    </xf>
    <xf numFmtId="0" fontId="21" fillId="0" borderId="0" xfId="0" applyFont="1" applyAlignment="1">
      <alignment vertical="center"/>
    </xf>
    <xf numFmtId="164" fontId="21" fillId="0" borderId="0" xfId="0" applyNumberFormat="1" applyFont="1" applyAlignment="1">
      <alignment vertical="center"/>
    </xf>
    <xf numFmtId="0" fontId="21" fillId="0" borderId="0" xfId="0" applyFont="1" applyFill="1" applyAlignment="1">
      <alignment vertical="center"/>
    </xf>
    <xf numFmtId="164" fontId="21" fillId="0" borderId="0" xfId="0" applyNumberFormat="1" applyFont="1" applyFill="1" applyAlignment="1">
      <alignment vertical="center"/>
    </xf>
    <xf numFmtId="44" fontId="22" fillId="3" borderId="18" xfId="0" applyNumberFormat="1" applyFont="1" applyFill="1" applyBorder="1" applyAlignment="1">
      <alignment vertical="center"/>
    </xf>
    <xf numFmtId="44" fontId="21" fillId="2" borderId="11" xfId="0" applyNumberFormat="1" applyFont="1" applyFill="1" applyBorder="1" applyAlignment="1">
      <alignment vertical="center"/>
    </xf>
    <xf numFmtId="44" fontId="22" fillId="2" borderId="11" xfId="0" applyNumberFormat="1" applyFont="1" applyFill="1" applyBorder="1" applyAlignment="1">
      <alignment vertical="center"/>
    </xf>
    <xf numFmtId="44" fontId="21" fillId="4" borderId="15" xfId="0" applyNumberFormat="1" applyFont="1" applyFill="1" applyBorder="1" applyAlignment="1" applyProtection="1">
      <alignment vertical="center"/>
      <protection locked="0"/>
    </xf>
    <xf numFmtId="43" fontId="21" fillId="0" borderId="11" xfId="0" applyNumberFormat="1" applyFont="1" applyFill="1" applyBorder="1" applyAlignment="1" applyProtection="1">
      <alignment vertical="center"/>
      <protection locked="0"/>
    </xf>
    <xf numFmtId="44" fontId="21" fillId="0" borderId="11" xfId="0" applyNumberFormat="1" applyFont="1" applyFill="1" applyBorder="1" applyAlignment="1" applyProtection="1">
      <alignment vertical="center"/>
      <protection locked="0"/>
    </xf>
    <xf numFmtId="44" fontId="22" fillId="4" borderId="15" xfId="0" applyNumberFormat="1" applyFont="1" applyFill="1" applyBorder="1" applyAlignment="1" applyProtection="1">
      <alignment vertical="center"/>
      <protection locked="0"/>
    </xf>
    <xf numFmtId="0" fontId="21" fillId="0" borderId="0" xfId="0" applyFont="1" applyAlignment="1" applyProtection="1">
      <alignment vertical="center"/>
      <protection locked="0"/>
    </xf>
    <xf numFmtId="164" fontId="21" fillId="0" borderId="0" xfId="0" applyNumberFormat="1" applyFont="1" applyAlignment="1" applyProtection="1">
      <alignment vertical="center"/>
      <protection locked="0"/>
    </xf>
    <xf numFmtId="44" fontId="21" fillId="2" borderId="11" xfId="0" applyNumberFormat="1" applyFont="1" applyFill="1" applyBorder="1" applyAlignment="1" applyProtection="1">
      <alignment vertical="center"/>
      <protection locked="0"/>
    </xf>
    <xf numFmtId="44" fontId="22" fillId="2" borderId="11" xfId="0" applyNumberFormat="1" applyFont="1" applyFill="1" applyBorder="1" applyAlignment="1" applyProtection="1">
      <alignment vertical="center"/>
      <protection locked="0"/>
    </xf>
    <xf numFmtId="164" fontId="21" fillId="0" borderId="11" xfId="0" applyNumberFormat="1" applyFont="1" applyFill="1" applyBorder="1" applyAlignment="1" applyProtection="1">
      <alignment vertical="center"/>
      <protection locked="0"/>
    </xf>
    <xf numFmtId="0" fontId="21" fillId="0" borderId="11" xfId="0" applyNumberFormat="1" applyFont="1" applyFill="1" applyBorder="1" applyAlignment="1" applyProtection="1">
      <alignment vertical="center"/>
      <protection locked="0"/>
    </xf>
    <xf numFmtId="44" fontId="21" fillId="3" borderId="1" xfId="0" applyNumberFormat="1" applyFont="1" applyFill="1" applyBorder="1" applyAlignment="1">
      <alignment vertical="center"/>
    </xf>
    <xf numFmtId="44" fontId="22" fillId="3" borderId="26" xfId="0" applyNumberFormat="1" applyFont="1" applyFill="1" applyBorder="1" applyAlignment="1">
      <alignment vertical="center"/>
    </xf>
    <xf numFmtId="44" fontId="22" fillId="4" borderId="11" xfId="0" applyNumberFormat="1" applyFont="1" applyFill="1" applyBorder="1" applyAlignment="1" applyProtection="1">
      <alignment vertical="center"/>
      <protection locked="0"/>
    </xf>
    <xf numFmtId="44" fontId="21" fillId="4" borderId="11" xfId="0" applyNumberFormat="1" applyFont="1" applyFill="1" applyBorder="1" applyAlignment="1" applyProtection="1">
      <alignment vertical="center"/>
      <protection locked="0"/>
    </xf>
    <xf numFmtId="0" fontId="22" fillId="0" borderId="0" xfId="0" applyFont="1" applyAlignment="1">
      <alignment vertical="center"/>
    </xf>
    <xf numFmtId="0" fontId="6" fillId="0" borderId="0" xfId="0" applyFont="1" applyAlignment="1">
      <alignment vertical="center"/>
    </xf>
    <xf numFmtId="0" fontId="21" fillId="0" borderId="0" xfId="0" applyFont="1" applyFill="1" applyBorder="1" applyAlignment="1">
      <alignment vertical="center"/>
    </xf>
    <xf numFmtId="164" fontId="21" fillId="0" borderId="0" xfId="0" applyNumberFormat="1" applyFont="1" applyFill="1" applyBorder="1" applyAlignment="1">
      <alignment vertical="center"/>
    </xf>
    <xf numFmtId="44" fontId="22" fillId="3" borderId="12" xfId="0" applyNumberFormat="1" applyFont="1" applyFill="1" applyBorder="1" applyAlignment="1">
      <alignment vertical="center"/>
    </xf>
    <xf numFmtId="44" fontId="22" fillId="4" borderId="10" xfId="0" applyNumberFormat="1" applyFont="1" applyFill="1" applyBorder="1" applyAlignment="1" applyProtection="1">
      <alignment vertical="center"/>
      <protection locked="0"/>
    </xf>
    <xf numFmtId="44" fontId="21" fillId="3" borderId="12" xfId="0" applyNumberFormat="1" applyFont="1" applyFill="1" applyBorder="1" applyAlignment="1">
      <alignment vertical="center"/>
    </xf>
    <xf numFmtId="44" fontId="22" fillId="3" borderId="1" xfId="0" applyNumberFormat="1" applyFont="1" applyFill="1" applyBorder="1" applyAlignment="1">
      <alignment vertical="center"/>
    </xf>
    <xf numFmtId="0" fontId="21" fillId="0" borderId="0" xfId="0" applyFont="1" applyFill="1" applyAlignment="1" applyProtection="1">
      <alignment vertical="center"/>
      <protection locked="0"/>
    </xf>
    <xf numFmtId="0" fontId="6" fillId="2" borderId="0" xfId="0" applyFont="1" applyFill="1" applyAlignment="1">
      <alignment vertical="center"/>
    </xf>
    <xf numFmtId="44" fontId="22" fillId="2" borderId="0" xfId="0" applyNumberFormat="1" applyFont="1" applyFill="1" applyBorder="1" applyAlignment="1">
      <alignment vertical="center"/>
    </xf>
    <xf numFmtId="0" fontId="21" fillId="0" borderId="7" xfId="0" applyFont="1" applyFill="1" applyBorder="1" applyAlignment="1" applyProtection="1">
      <alignment vertical="center" wrapText="1"/>
      <protection locked="0"/>
    </xf>
    <xf numFmtId="0" fontId="21" fillId="0" borderId="9" xfId="0" applyFont="1" applyFill="1" applyBorder="1" applyAlignment="1" applyProtection="1">
      <alignment vertical="center" wrapText="1"/>
      <protection locked="0"/>
    </xf>
    <xf numFmtId="44" fontId="21" fillId="3" borderId="19" xfId="0" applyNumberFormat="1" applyFont="1" applyFill="1" applyBorder="1" applyAlignment="1">
      <alignment vertical="center"/>
    </xf>
    <xf numFmtId="44" fontId="15" fillId="3" borderId="1" xfId="0" applyNumberFormat="1" applyFont="1" applyFill="1" applyBorder="1" applyAlignment="1">
      <alignment vertical="center"/>
    </xf>
    <xf numFmtId="0" fontId="22" fillId="3" borderId="0" xfId="0" applyFont="1" applyFill="1" applyAlignment="1">
      <alignment vertical="center"/>
    </xf>
    <xf numFmtId="0" fontId="6" fillId="3" borderId="0" xfId="0" applyFont="1" applyFill="1" applyAlignment="1">
      <alignment vertical="center"/>
    </xf>
    <xf numFmtId="44" fontId="21" fillId="0" borderId="0" xfId="0" applyNumberFormat="1" applyFont="1" applyFill="1" applyBorder="1" applyAlignment="1">
      <alignment vertical="center"/>
    </xf>
    <xf numFmtId="44" fontId="21" fillId="0" borderId="11" xfId="0" applyNumberFormat="1" applyFont="1" applyFill="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15" fillId="3" borderId="0" xfId="0" applyFont="1" applyFill="1" applyBorder="1" applyAlignment="1">
      <alignment vertical="center"/>
    </xf>
    <xf numFmtId="44" fontId="15" fillId="3" borderId="0" xfId="0" applyNumberFormat="1" applyFont="1" applyFill="1" applyBorder="1" applyAlignment="1">
      <alignment vertical="center"/>
    </xf>
    <xf numFmtId="44" fontId="24" fillId="0" borderId="11" xfId="0" applyNumberFormat="1" applyFont="1" applyFill="1" applyBorder="1" applyAlignment="1">
      <alignment vertical="center"/>
    </xf>
    <xf numFmtId="44" fontId="21" fillId="0" borderId="0" xfId="0" applyNumberFormat="1" applyFont="1" applyBorder="1" applyAlignment="1">
      <alignment vertical="center"/>
    </xf>
    <xf numFmtId="0" fontId="15" fillId="0" borderId="0" xfId="0" applyFont="1" applyFill="1" applyBorder="1" applyAlignment="1">
      <alignment vertical="center"/>
    </xf>
    <xf numFmtId="44" fontId="15" fillId="0" borderId="0" xfId="0" applyNumberFormat="1" applyFont="1" applyFill="1" applyBorder="1" applyAlignment="1">
      <alignment vertical="center"/>
    </xf>
    <xf numFmtId="0" fontId="6" fillId="3" borderId="0" xfId="8" applyFont="1" applyFill="1" applyAlignment="1">
      <alignment vertical="center"/>
    </xf>
    <xf numFmtId="0" fontId="4" fillId="3" borderId="0" xfId="8" applyFont="1" applyFill="1" applyAlignment="1">
      <alignment vertical="center"/>
    </xf>
    <xf numFmtId="0" fontId="4" fillId="3" borderId="0" xfId="8" applyFont="1" applyFill="1" applyBorder="1" applyAlignment="1">
      <alignment vertical="center"/>
    </xf>
    <xf numFmtId="9" fontId="21" fillId="0" borderId="7" xfId="0" applyNumberFormat="1" applyFont="1" applyBorder="1" applyAlignment="1">
      <alignment vertical="center"/>
    </xf>
    <xf numFmtId="0" fontId="21" fillId="0" borderId="8" xfId="0" applyFont="1" applyBorder="1" applyAlignment="1">
      <alignment vertical="center"/>
    </xf>
    <xf numFmtId="44" fontId="22" fillId="2" borderId="1" xfId="0" applyNumberFormat="1" applyFont="1" applyFill="1" applyBorder="1" applyAlignment="1">
      <alignment vertical="center"/>
    </xf>
    <xf numFmtId="44" fontId="22" fillId="0" borderId="1" xfId="0" applyNumberFormat="1" applyFont="1" applyFill="1" applyBorder="1" applyAlignment="1">
      <alignment vertical="center"/>
    </xf>
    <xf numFmtId="44" fontId="26" fillId="0" borderId="1" xfId="0" applyNumberFormat="1" applyFont="1" applyFill="1" applyBorder="1" applyAlignment="1">
      <alignment vertical="center"/>
    </xf>
    <xf numFmtId="44" fontId="22" fillId="3" borderId="0" xfId="0" applyNumberFormat="1" applyFont="1" applyFill="1" applyBorder="1" applyAlignment="1">
      <alignment vertical="center"/>
    </xf>
    <xf numFmtId="44" fontId="22" fillId="3" borderId="16" xfId="0" applyNumberFormat="1" applyFont="1" applyFill="1" applyBorder="1" applyAlignment="1">
      <alignment vertical="center"/>
    </xf>
    <xf numFmtId="44" fontId="22" fillId="3" borderId="23" xfId="0" applyNumberFormat="1" applyFont="1" applyFill="1" applyBorder="1" applyAlignment="1">
      <alignment vertical="center"/>
    </xf>
    <xf numFmtId="44" fontId="22" fillId="3" borderId="24" xfId="0" applyNumberFormat="1" applyFont="1" applyFill="1" applyBorder="1" applyAlignment="1">
      <alignment vertical="center"/>
    </xf>
    <xf numFmtId="164" fontId="22" fillId="3" borderId="1" xfId="0" applyNumberFormat="1" applyFont="1" applyFill="1" applyBorder="1" applyAlignment="1">
      <alignment horizontal="center"/>
    </xf>
    <xf numFmtId="0" fontId="22" fillId="0" borderId="0" xfId="0" applyFont="1"/>
    <xf numFmtId="0" fontId="21" fillId="0" borderId="0" xfId="0" applyFont="1"/>
    <xf numFmtId="164" fontId="21" fillId="0" borderId="0" xfId="0" applyNumberFormat="1" applyFont="1"/>
    <xf numFmtId="164" fontId="21" fillId="0" borderId="0" xfId="0" applyNumberFormat="1" applyFont="1" applyFill="1" applyBorder="1" applyAlignment="1">
      <alignment horizontal="center"/>
    </xf>
    <xf numFmtId="164" fontId="21" fillId="0" borderId="0" xfId="0" applyNumberFormat="1" applyFont="1" applyFill="1" applyBorder="1" applyAlignment="1">
      <alignment horizontal="center" wrapText="1"/>
    </xf>
    <xf numFmtId="43" fontId="21" fillId="0" borderId="11" xfId="0" applyNumberFormat="1" applyFont="1" applyBorder="1"/>
    <xf numFmtId="0" fontId="21" fillId="0" borderId="7" xfId="0" applyFont="1" applyBorder="1" applyAlignment="1">
      <alignment vertical="center"/>
    </xf>
    <xf numFmtId="0" fontId="21" fillId="0" borderId="8" xfId="0" applyFont="1" applyBorder="1"/>
    <xf numFmtId="0" fontId="21" fillId="0" borderId="9" xfId="0" applyFont="1" applyBorder="1"/>
    <xf numFmtId="0" fontId="21" fillId="0" borderId="7" xfId="0" applyFont="1" applyFill="1" applyBorder="1" applyAlignment="1">
      <alignment vertical="center"/>
    </xf>
    <xf numFmtId="0" fontId="21" fillId="0" borderId="0" xfId="0" quotePrefix="1" applyFont="1" applyAlignment="1" applyProtection="1">
      <alignment horizontal="right" vertical="center"/>
      <protection locked="0"/>
    </xf>
    <xf numFmtId="0" fontId="21" fillId="0" borderId="7" xfId="0" applyFont="1" applyBorder="1"/>
    <xf numFmtId="0" fontId="21" fillId="0" borderId="0" xfId="0" applyFont="1" applyBorder="1"/>
    <xf numFmtId="164" fontId="21" fillId="0" borderId="0" xfId="0" applyNumberFormat="1" applyFont="1" applyBorder="1"/>
    <xf numFmtId="0" fontId="21" fillId="0" borderId="0" xfId="0" applyFont="1" applyBorder="1" applyAlignment="1">
      <alignment wrapText="1"/>
    </xf>
    <xf numFmtId="0" fontId="21" fillId="3" borderId="0" xfId="0" applyFont="1" applyFill="1"/>
    <xf numFmtId="0" fontId="21" fillId="3" borderId="0" xfId="0" applyFont="1" applyFill="1" applyBorder="1"/>
    <xf numFmtId="0" fontId="24" fillId="0" borderId="7"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9" fontId="21" fillId="0" borderId="0" xfId="0" applyNumberFormat="1" applyFont="1" applyBorder="1"/>
    <xf numFmtId="43" fontId="21" fillId="3" borderId="1" xfId="0" applyNumberFormat="1" applyFont="1" applyFill="1" applyBorder="1"/>
    <xf numFmtId="43" fontId="21" fillId="0" borderId="10" xfId="0" applyNumberFormat="1" applyFont="1" applyBorder="1"/>
    <xf numFmtId="43" fontId="22" fillId="0" borderId="10" xfId="0" applyNumberFormat="1" applyFont="1" applyBorder="1"/>
    <xf numFmtId="43" fontId="22" fillId="0" borderId="11" xfId="0" applyNumberFormat="1" applyFont="1" applyBorder="1"/>
    <xf numFmtId="43" fontId="22" fillId="4" borderId="10" xfId="0" applyNumberFormat="1" applyFont="1" applyFill="1" applyBorder="1"/>
    <xf numFmtId="43" fontId="22" fillId="4" borderId="11" xfId="0" applyNumberFormat="1" applyFont="1" applyFill="1" applyBorder="1"/>
    <xf numFmtId="43" fontId="22" fillId="2" borderId="11" xfId="0" applyNumberFormat="1" applyFont="1" applyFill="1" applyBorder="1"/>
    <xf numFmtId="43" fontId="22" fillId="3" borderId="1" xfId="0" applyNumberFormat="1" applyFont="1" applyFill="1" applyBorder="1"/>
    <xf numFmtId="164" fontId="22" fillId="0" borderId="0" xfId="0" applyNumberFormat="1" applyFont="1"/>
    <xf numFmtId="43" fontId="21" fillId="2" borderId="11" xfId="0" applyNumberFormat="1" applyFont="1" applyFill="1" applyBorder="1"/>
    <xf numFmtId="43" fontId="21" fillId="2" borderId="15" xfId="0" applyNumberFormat="1" applyFont="1" applyFill="1" applyBorder="1"/>
    <xf numFmtId="43" fontId="21" fillId="3" borderId="4" xfId="0" applyNumberFormat="1" applyFont="1" applyFill="1" applyBorder="1"/>
    <xf numFmtId="43" fontId="21" fillId="0" borderId="15" xfId="0" applyNumberFormat="1" applyFont="1" applyBorder="1"/>
    <xf numFmtId="43" fontId="22" fillId="4" borderId="15" xfId="0" applyNumberFormat="1" applyFont="1" applyFill="1" applyBorder="1"/>
    <xf numFmtId="43" fontId="21" fillId="3" borderId="12" xfId="0" applyNumberFormat="1" applyFont="1" applyFill="1" applyBorder="1"/>
    <xf numFmtId="43" fontId="21" fillId="3" borderId="13" xfId="0" applyNumberFormat="1" applyFont="1" applyFill="1" applyBorder="1"/>
    <xf numFmtId="43" fontId="21" fillId="0" borderId="15" xfId="0" applyNumberFormat="1" applyFont="1" applyFill="1" applyBorder="1"/>
    <xf numFmtId="43" fontId="21" fillId="0" borderId="11" xfId="0" applyNumberFormat="1" applyFont="1" applyFill="1" applyBorder="1"/>
    <xf numFmtId="43" fontId="22" fillId="3" borderId="14" xfId="0" applyNumberFormat="1" applyFont="1" applyFill="1" applyBorder="1"/>
    <xf numFmtId="43" fontId="22" fillId="3" borderId="0" xfId="0" applyNumberFormat="1" applyFont="1" applyFill="1" applyBorder="1"/>
    <xf numFmtId="43" fontId="21" fillId="0" borderId="7" xfId="0" applyNumberFormat="1" applyFont="1" applyFill="1" applyBorder="1"/>
    <xf numFmtId="43" fontId="22" fillId="0" borderId="1" xfId="0" applyNumberFormat="1" applyFont="1" applyFill="1" applyBorder="1"/>
    <xf numFmtId="43" fontId="21" fillId="3" borderId="0" xfId="0" applyNumberFormat="1" applyFont="1" applyFill="1" applyBorder="1"/>
    <xf numFmtId="0" fontId="26" fillId="0" borderId="0" xfId="0" applyFont="1"/>
    <xf numFmtId="43" fontId="24" fillId="0" borderId="11" xfId="0" applyNumberFormat="1" applyFont="1" applyBorder="1"/>
    <xf numFmtId="43" fontId="24" fillId="0" borderId="7" xfId="0" applyNumberFormat="1" applyFont="1" applyBorder="1"/>
    <xf numFmtId="43" fontId="26" fillId="0" borderId="1" xfId="0" applyNumberFormat="1" applyFont="1" applyBorder="1"/>
    <xf numFmtId="0" fontId="22" fillId="3" borderId="0" xfId="8" applyFont="1" applyFill="1" applyAlignment="1">
      <alignment vertical="center"/>
    </xf>
    <xf numFmtId="0" fontId="21" fillId="3" borderId="0" xfId="8" applyFont="1" applyFill="1" applyAlignment="1">
      <alignment vertical="center"/>
    </xf>
    <xf numFmtId="0" fontId="21" fillId="3" borderId="0" xfId="8" applyFont="1" applyFill="1" applyBorder="1" applyAlignment="1">
      <alignment vertical="center"/>
    </xf>
    <xf numFmtId="43" fontId="21" fillId="0" borderId="0" xfId="0" applyNumberFormat="1" applyFont="1" applyBorder="1"/>
    <xf numFmtId="43" fontId="4" fillId="0" borderId="0" xfId="0" applyNumberFormat="1" applyFont="1"/>
    <xf numFmtId="43" fontId="15" fillId="3" borderId="16" xfId="0" applyNumberFormat="1" applyFont="1" applyFill="1" applyBorder="1"/>
    <xf numFmtId="43" fontId="15" fillId="0" borderId="0" xfId="0" applyNumberFormat="1" applyFont="1"/>
    <xf numFmtId="0" fontId="21" fillId="0" borderId="7"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43" fontId="21" fillId="4" borderId="15" xfId="0" applyNumberFormat="1" applyFont="1" applyFill="1" applyBorder="1"/>
    <xf numFmtId="43" fontId="21" fillId="4" borderId="11" xfId="0" applyNumberFormat="1" applyFont="1" applyFill="1" applyBorder="1"/>
    <xf numFmtId="43" fontId="7" fillId="0" borderId="0" xfId="0" applyNumberFormat="1" applyFont="1"/>
    <xf numFmtId="0" fontId="21" fillId="0" borderId="11" xfId="0" applyFont="1" applyBorder="1" applyAlignment="1" applyProtection="1">
      <alignment horizontal="left" vertical="center" wrapText="1"/>
      <protection locked="0"/>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1" fillId="0" borderId="0" xfId="0" applyFont="1" applyBorder="1" applyAlignment="1">
      <alignment horizontal="center"/>
    </xf>
    <xf numFmtId="0" fontId="21" fillId="0" borderId="0" xfId="0" applyFont="1" applyBorder="1" applyAlignment="1"/>
    <xf numFmtId="0" fontId="21" fillId="0" borderId="0" xfId="0" applyFont="1" applyFill="1" applyBorder="1" applyAlignment="1">
      <alignment vertical="center" wrapText="1"/>
    </xf>
    <xf numFmtId="0" fontId="21" fillId="0" borderId="0" xfId="0" applyFont="1" applyFill="1" applyBorder="1" applyAlignment="1">
      <alignment wrapText="1"/>
    </xf>
    <xf numFmtId="0" fontId="21" fillId="0" borderId="0" xfId="0" applyFont="1" applyBorder="1" applyAlignment="1">
      <alignment horizontal="left"/>
    </xf>
    <xf numFmtId="0" fontId="29" fillId="0" borderId="0" xfId="0" applyFont="1" applyBorder="1" applyAlignment="1">
      <alignment wrapText="1"/>
    </xf>
    <xf numFmtId="0" fontId="24" fillId="0" borderId="0" xfId="0" applyFont="1" applyBorder="1" applyAlignment="1">
      <alignment wrapText="1"/>
    </xf>
    <xf numFmtId="0" fontId="22" fillId="0" borderId="0" xfId="0" applyFont="1" applyBorder="1" applyAlignment="1">
      <alignment wrapText="1"/>
    </xf>
    <xf numFmtId="0" fontId="0" fillId="0" borderId="0" xfId="0" applyBorder="1"/>
    <xf numFmtId="0" fontId="0" fillId="0" borderId="0" xfId="0" applyBorder="1" applyAlignment="1">
      <alignment horizontal="center"/>
    </xf>
    <xf numFmtId="0" fontId="31" fillId="0" borderId="2" xfId="0" applyFont="1" applyBorder="1" applyAlignment="1">
      <alignment horizontal="left" vertical="center"/>
    </xf>
    <xf numFmtId="0" fontId="21" fillId="0" borderId="27" xfId="0" applyFont="1" applyBorder="1" applyAlignment="1">
      <alignment horizontal="center" vertical="center"/>
    </xf>
    <xf numFmtId="0" fontId="21" fillId="0" borderId="28" xfId="0" applyFont="1" applyBorder="1"/>
    <xf numFmtId="0" fontId="21" fillId="0" borderId="29" xfId="0" applyFont="1" applyBorder="1" applyAlignment="1">
      <alignment horizontal="center" vertical="center"/>
    </xf>
    <xf numFmtId="0" fontId="21" fillId="0" borderId="30" xfId="0" applyFont="1" applyBorder="1" applyAlignment="1"/>
    <xf numFmtId="0" fontId="21" fillId="0" borderId="30" xfId="0" applyFont="1" applyFill="1" applyBorder="1" applyAlignment="1">
      <alignment vertical="center" wrapText="1"/>
    </xf>
    <xf numFmtId="0" fontId="21" fillId="0" borderId="29" xfId="0" applyFont="1" applyBorder="1" applyAlignment="1">
      <alignment horizontal="center" vertical="center" wrapText="1"/>
    </xf>
    <xf numFmtId="0" fontId="21" fillId="0" borderId="30" xfId="0" applyFont="1" applyFill="1" applyBorder="1" applyAlignment="1">
      <alignment wrapText="1"/>
    </xf>
    <xf numFmtId="0" fontId="21" fillId="0" borderId="30" xfId="0" applyFont="1" applyBorder="1" applyAlignment="1">
      <alignment wrapText="1"/>
    </xf>
    <xf numFmtId="0" fontId="21" fillId="0" borderId="30" xfId="0" applyFont="1" applyBorder="1"/>
    <xf numFmtId="0" fontId="21" fillId="0" borderId="29" xfId="0" applyFont="1" applyFill="1" applyBorder="1" applyAlignment="1">
      <alignment horizontal="center" vertical="center"/>
    </xf>
    <xf numFmtId="0" fontId="21" fillId="0" borderId="29" xfId="0" applyFont="1" applyFill="1" applyBorder="1" applyAlignment="1">
      <alignment horizontal="center"/>
    </xf>
    <xf numFmtId="0" fontId="29" fillId="0" borderId="30" xfId="0" applyFont="1" applyBorder="1" applyAlignment="1">
      <alignment wrapText="1"/>
    </xf>
    <xf numFmtId="0" fontId="24" fillId="0" borderId="30" xfId="0" applyFont="1" applyBorder="1" applyAlignment="1">
      <alignment wrapText="1"/>
    </xf>
    <xf numFmtId="0" fontId="21" fillId="0" borderId="29" xfId="0" applyFont="1" applyBorder="1" applyAlignment="1">
      <alignment horizontal="center"/>
    </xf>
    <xf numFmtId="0" fontId="22" fillId="0" borderId="30" xfId="0" applyFont="1" applyBorder="1" applyAlignment="1">
      <alignment wrapText="1"/>
    </xf>
    <xf numFmtId="0" fontId="21" fillId="0" borderId="31" xfId="0" applyFont="1" applyBorder="1" applyAlignment="1">
      <alignment horizontal="center"/>
    </xf>
    <xf numFmtId="0" fontId="21" fillId="0" borderId="32" xfId="0" applyFont="1" applyBorder="1" applyAlignment="1">
      <alignment wrapText="1"/>
    </xf>
    <xf numFmtId="0" fontId="33" fillId="0" borderId="0" xfId="6" applyFont="1"/>
    <xf numFmtId="0" fontId="33" fillId="0" borderId="0" xfId="6" applyFont="1" applyAlignment="1">
      <alignment horizontal="left"/>
    </xf>
    <xf numFmtId="0" fontId="32" fillId="0" borderId="0" xfId="6" applyFont="1" applyBorder="1"/>
    <xf numFmtId="0" fontId="22" fillId="0" borderId="6" xfId="6" applyFont="1" applyBorder="1" applyAlignment="1">
      <alignment horizontal="center"/>
    </xf>
    <xf numFmtId="0" fontId="32" fillId="0" borderId="6" xfId="6" applyFont="1" applyBorder="1" applyAlignment="1">
      <alignment horizontal="center"/>
    </xf>
    <xf numFmtId="0" fontId="32" fillId="0" borderId="1" xfId="6" applyFont="1" applyBorder="1" applyAlignment="1">
      <alignment horizontal="center"/>
    </xf>
    <xf numFmtId="0" fontId="33" fillId="0" borderId="29" xfId="6" applyFont="1" applyBorder="1"/>
    <xf numFmtId="165" fontId="33" fillId="0" borderId="11" xfId="7" applyNumberFormat="1" applyFont="1" applyBorder="1"/>
    <xf numFmtId="0" fontId="33" fillId="0" borderId="11" xfId="6" applyFont="1" applyBorder="1"/>
    <xf numFmtId="166" fontId="33" fillId="6" borderId="30" xfId="6" applyNumberFormat="1" applyFont="1" applyFill="1" applyBorder="1"/>
    <xf numFmtId="166" fontId="33" fillId="7" borderId="9" xfId="6" applyNumberFormat="1" applyFont="1" applyFill="1" applyBorder="1"/>
    <xf numFmtId="165" fontId="33" fillId="5" borderId="11" xfId="7" applyNumberFormat="1" applyFont="1" applyFill="1" applyBorder="1"/>
    <xf numFmtId="0" fontId="33" fillId="5" borderId="11" xfId="6" applyFont="1" applyFill="1" applyBorder="1"/>
    <xf numFmtId="166" fontId="33" fillId="5" borderId="30" xfId="6" applyNumberFormat="1" applyFont="1" applyFill="1" applyBorder="1"/>
    <xf numFmtId="166" fontId="33" fillId="5" borderId="9" xfId="6" applyNumberFormat="1" applyFont="1" applyFill="1" applyBorder="1"/>
    <xf numFmtId="0" fontId="33" fillId="0" borderId="29" xfId="6" applyFont="1" applyBorder="1" applyAlignment="1">
      <alignment horizontal="left"/>
    </xf>
    <xf numFmtId="165" fontId="33" fillId="0" borderId="11" xfId="1" applyNumberFormat="1" applyFont="1" applyBorder="1"/>
    <xf numFmtId="0" fontId="33" fillId="0" borderId="31" xfId="6" applyFont="1" applyBorder="1" applyAlignment="1">
      <alignment horizontal="left"/>
    </xf>
    <xf numFmtId="165" fontId="33" fillId="0" borderId="36" xfId="1" applyNumberFormat="1" applyFont="1" applyBorder="1"/>
    <xf numFmtId="0" fontId="33" fillId="0" borderId="36" xfId="6" applyFont="1" applyBorder="1"/>
    <xf numFmtId="166" fontId="33" fillId="6" borderId="32" xfId="6" applyNumberFormat="1" applyFont="1" applyFill="1" applyBorder="1"/>
    <xf numFmtId="43" fontId="33" fillId="0" borderId="0" xfId="6" applyNumberFormat="1" applyFont="1"/>
    <xf numFmtId="0" fontId="33" fillId="0" borderId="15" xfId="6" applyFont="1" applyBorder="1"/>
    <xf numFmtId="165" fontId="33" fillId="0" borderId="15" xfId="7" applyNumberFormat="1" applyFont="1" applyBorder="1"/>
    <xf numFmtId="166" fontId="33" fillId="6" borderId="34" xfId="6" applyNumberFormat="1" applyFont="1" applyFill="1" applyBorder="1"/>
    <xf numFmtId="166" fontId="33" fillId="7" borderId="35" xfId="6" applyNumberFormat="1" applyFont="1" applyFill="1" applyBorder="1"/>
    <xf numFmtId="0" fontId="32" fillId="0" borderId="12" xfId="6" applyFont="1" applyBorder="1" applyAlignment="1">
      <alignment horizontal="center" vertical="center"/>
    </xf>
    <xf numFmtId="0" fontId="32" fillId="0" borderId="13" xfId="6" applyFont="1" applyBorder="1" applyAlignment="1">
      <alignment horizontal="center" vertical="center"/>
    </xf>
    <xf numFmtId="0" fontId="32" fillId="0" borderId="13" xfId="6" applyFont="1" applyBorder="1" applyAlignment="1">
      <alignment horizontal="center" vertical="center" wrapText="1"/>
    </xf>
    <xf numFmtId="0" fontId="32" fillId="6" borderId="14" xfId="6" applyFont="1" applyFill="1" applyBorder="1" applyAlignment="1">
      <alignment horizontal="center" vertical="center"/>
    </xf>
    <xf numFmtId="0" fontId="32" fillId="7" borderId="37" xfId="6" applyFont="1" applyFill="1" applyBorder="1" applyAlignment="1">
      <alignment horizontal="center" vertical="center" wrapText="1"/>
    </xf>
    <xf numFmtId="0" fontId="32" fillId="8" borderId="14" xfId="6" applyFont="1" applyFill="1" applyBorder="1" applyAlignment="1">
      <alignment horizontal="center" vertical="center" wrapText="1"/>
    </xf>
    <xf numFmtId="0" fontId="21" fillId="0" borderId="4" xfId="6" applyFont="1" applyBorder="1"/>
    <xf numFmtId="0" fontId="21" fillId="0" borderId="5" xfId="6" applyFont="1" applyBorder="1"/>
    <xf numFmtId="166" fontId="33" fillId="8" borderId="34" xfId="6" applyNumberFormat="1" applyFont="1" applyFill="1" applyBorder="1"/>
    <xf numFmtId="166" fontId="33" fillId="8" borderId="30" xfId="6" applyNumberFormat="1" applyFont="1" applyFill="1" applyBorder="1"/>
    <xf numFmtId="0" fontId="21" fillId="5" borderId="29" xfId="6" applyFont="1" applyFill="1" applyBorder="1"/>
    <xf numFmtId="166" fontId="33" fillId="7" borderId="38" xfId="6" applyNumberFormat="1" applyFont="1" applyFill="1" applyBorder="1"/>
    <xf numFmtId="166" fontId="33" fillId="8" borderId="32" xfId="6" applyNumberFormat="1" applyFont="1" applyFill="1" applyBorder="1"/>
    <xf numFmtId="0" fontId="33" fillId="0" borderId="33" xfId="6" applyFont="1" applyBorder="1" applyAlignment="1">
      <alignment horizontal="right"/>
    </xf>
    <xf numFmtId="0" fontId="33" fillId="0" borderId="29" xfId="6" applyFont="1" applyBorder="1" applyAlignment="1">
      <alignment horizontal="right"/>
    </xf>
    <xf numFmtId="167" fontId="33" fillId="0" borderId="15" xfId="7" applyNumberFormat="1" applyFont="1" applyBorder="1"/>
    <xf numFmtId="167" fontId="33" fillId="0" borderId="11" xfId="7" applyNumberFormat="1" applyFont="1" applyBorder="1"/>
    <xf numFmtId="167" fontId="33" fillId="5" borderId="11" xfId="7" applyNumberFormat="1" applyFont="1" applyFill="1" applyBorder="1"/>
    <xf numFmtId="167" fontId="33" fillId="0" borderId="11" xfId="1" applyNumberFormat="1" applyFont="1" applyBorder="1"/>
    <xf numFmtId="167" fontId="33" fillId="0" borderId="36" xfId="1" applyNumberFormat="1" applyFont="1" applyBorder="1"/>
    <xf numFmtId="167" fontId="33" fillId="0" borderId="36" xfId="7" applyNumberFormat="1" applyFont="1" applyBorder="1"/>
    <xf numFmtId="0" fontId="6" fillId="0" borderId="0" xfId="0" applyFont="1" applyBorder="1" applyAlignment="1">
      <alignment horizontal="center" vertical="center" wrapText="1"/>
    </xf>
    <xf numFmtId="164" fontId="6" fillId="0" borderId="0" xfId="0" applyNumberFormat="1" applyFont="1" applyBorder="1" applyAlignment="1">
      <alignment horizontal="center" vertical="center" wrapText="1"/>
    </xf>
    <xf numFmtId="0" fontId="21" fillId="0" borderId="7"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6" fillId="0" borderId="0" xfId="0" applyFont="1" applyAlignment="1">
      <alignment vertical="center" wrapText="1"/>
    </xf>
    <xf numFmtId="0" fontId="23" fillId="0" borderId="0" xfId="0" applyFont="1" applyAlignment="1">
      <alignment vertical="center" wrapText="1"/>
    </xf>
    <xf numFmtId="0" fontId="21" fillId="0" borderId="7" xfId="0" applyFont="1" applyFill="1" applyBorder="1" applyAlignment="1" applyProtection="1">
      <alignment vertical="center" wrapText="1"/>
      <protection locked="0"/>
    </xf>
    <xf numFmtId="0" fontId="21" fillId="0" borderId="9" xfId="0" applyFont="1" applyFill="1" applyBorder="1" applyAlignment="1" applyProtection="1">
      <alignment vertical="center" wrapText="1"/>
      <protection locked="0"/>
    </xf>
    <xf numFmtId="0" fontId="15"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lignment horizontal="left" vertical="center"/>
    </xf>
    <xf numFmtId="0" fontId="21" fillId="0" borderId="7"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8" fillId="0" borderId="7" xfId="0" applyFont="1" applyFill="1" applyBorder="1" applyAlignment="1" applyProtection="1">
      <alignment vertical="center" wrapText="1"/>
      <protection locked="0"/>
    </xf>
    <xf numFmtId="0" fontId="28" fillId="0" borderId="9" xfId="0" applyFont="1" applyFill="1" applyBorder="1" applyAlignment="1" applyProtection="1">
      <alignment vertical="center" wrapText="1"/>
      <protection locked="0"/>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1" fillId="0" borderId="7"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1" fillId="0" borderId="7" xfId="0" applyFont="1" applyFill="1" applyBorder="1" applyAlignment="1" applyProtection="1">
      <alignment horizontal="left" vertical="center"/>
      <protection locked="0"/>
    </xf>
    <xf numFmtId="0" fontId="21" fillId="0" borderId="9" xfId="0" applyFont="1" applyFill="1" applyBorder="1" applyAlignment="1" applyProtection="1">
      <alignment horizontal="left" vertical="center"/>
      <protection locked="0"/>
    </xf>
    <xf numFmtId="0" fontId="21" fillId="0" borderId="7" xfId="0" applyFont="1" applyBorder="1" applyAlignment="1">
      <alignment horizontal="left" wrapText="1"/>
    </xf>
    <xf numFmtId="0" fontId="21" fillId="0" borderId="8" xfId="0" applyFont="1" applyBorder="1" applyAlignment="1">
      <alignment horizontal="left"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2" fillId="3" borderId="0" xfId="0" applyFont="1" applyFill="1" applyAlignment="1">
      <alignment vertical="center"/>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horizontal="left"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Alignment="1"/>
    <xf numFmtId="0" fontId="21" fillId="0" borderId="0" xfId="0" applyFont="1" applyAlignment="1"/>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1" fillId="0" borderId="7" xfId="0" applyFont="1" applyBorder="1" applyAlignment="1">
      <alignment horizontal="left"/>
    </xf>
    <xf numFmtId="0" fontId="21" fillId="0" borderId="8" xfId="0" applyFont="1" applyBorder="1" applyAlignment="1">
      <alignment horizontal="left"/>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cellXfs>
  <cellStyles count="9">
    <cellStyle name="Comma" xfId="1" builtinId="3"/>
    <cellStyle name="Comma 2" xfId="3"/>
    <cellStyle name="Comma 2 2" xfId="7"/>
    <cellStyle name="Normal" xfId="0" builtinId="0"/>
    <cellStyle name="Normal 2" xfId="2"/>
    <cellStyle name="Normal 2 2" xfId="6"/>
    <cellStyle name="Normal 3" xfId="4"/>
    <cellStyle name="Normal 3 2" xfId="8"/>
    <cellStyle name="Normal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3204882</xdr:colOff>
      <xdr:row>63</xdr:row>
      <xdr:rowOff>0</xdr:rowOff>
    </xdr:from>
    <xdr:ext cx="184731" cy="264560"/>
    <xdr:sp macro="" textlink="">
      <xdr:nvSpPr>
        <xdr:cNvPr id="2" name="TextBox 1"/>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104774</xdr:colOff>
      <xdr:row>4</xdr:row>
      <xdr:rowOff>57151</xdr:rowOff>
    </xdr:from>
    <xdr:to>
      <xdr:col>1</xdr:col>
      <xdr:colOff>285750</xdr:colOff>
      <xdr:row>9</xdr:row>
      <xdr:rowOff>161925</xdr:rowOff>
    </xdr:to>
    <xdr:sp macro="" textlink="">
      <xdr:nvSpPr>
        <xdr:cNvPr id="8" name="Right Brace 7"/>
        <xdr:cNvSpPr/>
      </xdr:nvSpPr>
      <xdr:spPr>
        <a:xfrm flipH="1">
          <a:off x="1000124" y="1276351"/>
          <a:ext cx="180976" cy="1009649"/>
        </a:xfrm>
        <a:prstGeom prst="rightBrace">
          <a:avLst>
            <a:gd name="adj1" fmla="val 8333"/>
            <a:gd name="adj2" fmla="val 5733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123824</xdr:colOff>
      <xdr:row>11</xdr:row>
      <xdr:rowOff>0</xdr:rowOff>
    </xdr:from>
    <xdr:to>
      <xdr:col>1</xdr:col>
      <xdr:colOff>266700</xdr:colOff>
      <xdr:row>22</xdr:row>
      <xdr:rowOff>152400</xdr:rowOff>
    </xdr:to>
    <xdr:sp macro="" textlink="">
      <xdr:nvSpPr>
        <xdr:cNvPr id="9" name="Right Brace 8"/>
        <xdr:cNvSpPr/>
      </xdr:nvSpPr>
      <xdr:spPr>
        <a:xfrm flipH="1">
          <a:off x="1019174" y="2362200"/>
          <a:ext cx="142876" cy="2143125"/>
        </a:xfrm>
        <a:prstGeom prst="rightBrace">
          <a:avLst>
            <a:gd name="adj1" fmla="val 8333"/>
            <a:gd name="adj2" fmla="val 5733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topLeftCell="A10" workbookViewId="0">
      <selection activeCell="B13" sqref="B13"/>
    </sheetView>
  </sheetViews>
  <sheetFormatPr defaultRowHeight="12.75" x14ac:dyDescent="0.2"/>
  <cols>
    <col min="1" max="1" width="6.42578125" style="213" customWidth="1"/>
    <col min="2" max="2" width="88.42578125" style="212" customWidth="1"/>
    <col min="3" max="9" width="20.28515625" style="212" customWidth="1"/>
  </cols>
  <sheetData>
    <row r="1" spans="1:11" ht="22.5" customHeight="1" thickBot="1" x14ac:dyDescent="0.25">
      <c r="A1" s="214" t="s">
        <v>69</v>
      </c>
      <c r="B1" s="202"/>
      <c r="C1" s="203"/>
      <c r="D1" s="203"/>
      <c r="E1" s="203"/>
      <c r="F1" s="203"/>
      <c r="G1" s="203"/>
      <c r="H1" s="203"/>
      <c r="I1" s="203"/>
    </row>
    <row r="2" spans="1:11" ht="14.25" x14ac:dyDescent="0.2">
      <c r="A2" s="215">
        <v>1</v>
      </c>
      <c r="B2" s="216" t="s">
        <v>70</v>
      </c>
      <c r="C2" s="205"/>
      <c r="D2" s="205"/>
      <c r="E2" s="205"/>
      <c r="F2" s="205"/>
      <c r="G2" s="205"/>
      <c r="H2" s="205"/>
      <c r="I2" s="205"/>
    </row>
    <row r="3" spans="1:11" ht="15" customHeight="1" x14ac:dyDescent="0.2">
      <c r="A3" s="217">
        <v>2</v>
      </c>
      <c r="B3" s="218" t="s">
        <v>71</v>
      </c>
      <c r="C3" s="205"/>
      <c r="D3" s="205"/>
      <c r="E3" s="205"/>
      <c r="F3" s="205"/>
      <c r="G3" s="205"/>
      <c r="H3" s="205"/>
      <c r="I3" s="205"/>
      <c r="J3" s="10"/>
      <c r="K3" s="18"/>
    </row>
    <row r="4" spans="1:11" ht="14.25" x14ac:dyDescent="0.2">
      <c r="A4" s="217">
        <v>3</v>
      </c>
      <c r="B4" s="219" t="s">
        <v>72</v>
      </c>
      <c r="C4" s="206"/>
      <c r="D4" s="206"/>
      <c r="E4" s="206"/>
      <c r="F4" s="206"/>
      <c r="G4" s="206"/>
      <c r="H4" s="206"/>
      <c r="I4" s="206"/>
    </row>
    <row r="5" spans="1:11" ht="86.25" x14ac:dyDescent="0.2">
      <c r="A5" s="220">
        <v>4</v>
      </c>
      <c r="B5" s="221" t="s">
        <v>81</v>
      </c>
      <c r="C5" s="207"/>
      <c r="D5" s="207"/>
      <c r="E5" s="207"/>
      <c r="F5" s="207"/>
      <c r="G5" s="207"/>
      <c r="H5" s="207"/>
      <c r="I5" s="207"/>
    </row>
    <row r="6" spans="1:11" ht="27.75" customHeight="1" x14ac:dyDescent="0.2">
      <c r="A6" s="217">
        <v>5</v>
      </c>
      <c r="B6" s="222" t="s">
        <v>82</v>
      </c>
      <c r="C6" s="155"/>
      <c r="D6" s="155"/>
      <c r="E6" s="155"/>
      <c r="F6" s="155"/>
      <c r="G6" s="155"/>
      <c r="H6" s="155"/>
      <c r="I6" s="155"/>
    </row>
    <row r="7" spans="1:11" ht="42.75" x14ac:dyDescent="0.2">
      <c r="A7" s="217">
        <v>6</v>
      </c>
      <c r="B7" s="222" t="s">
        <v>73</v>
      </c>
      <c r="C7" s="155"/>
      <c r="D7" s="155"/>
      <c r="E7" s="155"/>
      <c r="F7" s="155"/>
      <c r="G7" s="155"/>
      <c r="H7" s="155"/>
      <c r="I7" s="155"/>
    </row>
    <row r="8" spans="1:11" ht="42.75" x14ac:dyDescent="0.2">
      <c r="A8" s="217">
        <v>7</v>
      </c>
      <c r="B8" s="222" t="s">
        <v>83</v>
      </c>
      <c r="C8" s="155"/>
      <c r="D8" s="155"/>
      <c r="E8" s="155"/>
      <c r="F8" s="155"/>
      <c r="G8" s="155"/>
      <c r="H8" s="155"/>
      <c r="I8" s="155"/>
    </row>
    <row r="9" spans="1:11" ht="14.25" x14ac:dyDescent="0.2">
      <c r="A9" s="217">
        <v>8</v>
      </c>
      <c r="B9" s="223" t="s">
        <v>74</v>
      </c>
      <c r="C9" s="208"/>
      <c r="D9" s="208"/>
      <c r="E9" s="208"/>
      <c r="F9" s="208"/>
      <c r="G9" s="208"/>
      <c r="H9" s="208"/>
      <c r="I9" s="208"/>
    </row>
    <row r="10" spans="1:11" ht="57" x14ac:dyDescent="0.2">
      <c r="A10" s="224">
        <v>9</v>
      </c>
      <c r="B10" s="222" t="s">
        <v>84</v>
      </c>
      <c r="C10" s="155"/>
      <c r="D10" s="155"/>
      <c r="E10" s="155"/>
      <c r="F10" s="155"/>
      <c r="G10" s="155"/>
      <c r="H10" s="155"/>
      <c r="I10" s="155"/>
    </row>
    <row r="11" spans="1:11" ht="42.75" x14ac:dyDescent="0.2">
      <c r="A11" s="225">
        <v>10</v>
      </c>
      <c r="B11" s="226" t="s">
        <v>79</v>
      </c>
      <c r="C11" s="209"/>
      <c r="D11" s="209"/>
      <c r="E11" s="209"/>
      <c r="F11" s="209"/>
      <c r="G11" s="209"/>
      <c r="H11" s="209"/>
      <c r="I11" s="209"/>
    </row>
    <row r="12" spans="1:11" ht="85.5" x14ac:dyDescent="0.2">
      <c r="A12" s="225">
        <v>11</v>
      </c>
      <c r="B12" s="222" t="s">
        <v>80</v>
      </c>
      <c r="C12" s="155"/>
      <c r="D12" s="155"/>
      <c r="E12" s="155"/>
      <c r="F12" s="155"/>
      <c r="G12" s="155"/>
      <c r="H12" s="155"/>
      <c r="I12" s="155"/>
    </row>
    <row r="13" spans="1:11" ht="28.5" x14ac:dyDescent="0.2">
      <c r="A13" s="225">
        <v>12</v>
      </c>
      <c r="B13" s="227" t="s">
        <v>78</v>
      </c>
      <c r="C13" s="210"/>
      <c r="D13" s="210"/>
      <c r="E13" s="210"/>
      <c r="F13" s="210"/>
      <c r="G13" s="210"/>
      <c r="H13" s="210"/>
      <c r="I13" s="210"/>
    </row>
    <row r="14" spans="1:11" ht="30" x14ac:dyDescent="0.25">
      <c r="A14" s="228">
        <v>13</v>
      </c>
      <c r="B14" s="229" t="s">
        <v>76</v>
      </c>
      <c r="C14" s="211"/>
      <c r="D14" s="211"/>
      <c r="E14" s="211"/>
      <c r="F14" s="211"/>
      <c r="G14" s="211"/>
      <c r="H14" s="211"/>
      <c r="I14" s="211"/>
    </row>
    <row r="15" spans="1:11" ht="15" thickBot="1" x14ac:dyDescent="0.25">
      <c r="A15" s="230">
        <v>14</v>
      </c>
      <c r="B15" s="231" t="s">
        <v>75</v>
      </c>
      <c r="C15" s="155"/>
      <c r="D15" s="155"/>
      <c r="E15" s="155"/>
      <c r="F15" s="155"/>
      <c r="G15" s="155"/>
      <c r="H15" s="155"/>
      <c r="I15" s="155"/>
    </row>
    <row r="16" spans="1:11" ht="28.5" customHeight="1" x14ac:dyDescent="0.2">
      <c r="A16" s="204"/>
    </row>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1689"/>
  <sheetViews>
    <sheetView showGridLines="0" zoomScale="85" zoomScaleNormal="85" workbookViewId="0">
      <pane xSplit="4" ySplit="4" topLeftCell="E47" activePane="bottomRight" state="frozen"/>
      <selection pane="topRight" activeCell="F1" sqref="F1"/>
      <selection pane="bottomLeft" activeCell="A5" sqref="A5"/>
      <selection pane="bottomRight" activeCell="C22" sqref="C22"/>
    </sheetView>
  </sheetViews>
  <sheetFormatPr defaultRowHeight="12.75" x14ac:dyDescent="0.2"/>
  <cols>
    <col min="1" max="1" width="8" style="5" customWidth="1"/>
    <col min="2" max="2" width="6.5703125" style="5" customWidth="1"/>
    <col min="3" max="3" width="43.28515625" style="5" customWidth="1"/>
    <col min="4" max="4" width="19.85546875" style="5" customWidth="1"/>
    <col min="5" max="5" width="16.7109375" style="6" customWidth="1"/>
    <col min="6" max="6" width="10.28515625" style="5" customWidth="1"/>
    <col min="7" max="7" width="13.5703125" style="6" customWidth="1"/>
    <col min="8" max="8" width="15.42578125" style="6" customWidth="1"/>
    <col min="9" max="9" width="9.140625" style="5"/>
    <col min="10" max="10" width="13" style="6" customWidth="1"/>
    <col min="11" max="11" width="14.7109375" style="6" customWidth="1"/>
    <col min="12" max="12" width="9.140625" style="5" customWidth="1"/>
    <col min="13" max="13" width="12.42578125" style="6" customWidth="1"/>
    <col min="14" max="14" width="15.85546875" style="7" customWidth="1"/>
    <col min="15" max="16384" width="9.140625" style="5"/>
  </cols>
  <sheetData>
    <row r="1" spans="1:14" s="13" customFormat="1" ht="15.75" x14ac:dyDescent="0.2">
      <c r="A1" s="279" t="s">
        <v>3</v>
      </c>
      <c r="B1" s="279"/>
      <c r="C1" s="279"/>
      <c r="D1" s="279"/>
      <c r="E1" s="280"/>
      <c r="F1" s="279"/>
      <c r="G1" s="280"/>
      <c r="H1" s="280"/>
      <c r="I1" s="279"/>
      <c r="J1" s="279"/>
      <c r="K1" s="279"/>
      <c r="L1" s="279"/>
      <c r="M1" s="279"/>
      <c r="N1" s="279"/>
    </row>
    <row r="2" spans="1:14" ht="19.5" customHeight="1" x14ac:dyDescent="0.2">
      <c r="A2" s="66" t="s">
        <v>4</v>
      </c>
      <c r="B2" s="66"/>
      <c r="C2" s="64"/>
      <c r="D2" s="22"/>
      <c r="E2" s="23"/>
      <c r="F2" s="22"/>
      <c r="G2" s="23"/>
      <c r="H2" s="23"/>
      <c r="I2" s="22"/>
      <c r="J2" s="23"/>
      <c r="K2" s="23"/>
      <c r="L2" s="22"/>
      <c r="M2" s="23"/>
      <c r="N2" s="23"/>
    </row>
    <row r="3" spans="1:14" ht="23.25" customHeight="1" thickBot="1" x14ac:dyDescent="0.25">
      <c r="A3" s="289" t="s">
        <v>5</v>
      </c>
      <c r="B3" s="289"/>
      <c r="C3" s="65"/>
      <c r="D3" s="24"/>
      <c r="E3" s="25"/>
      <c r="F3" s="24"/>
      <c r="G3" s="25"/>
      <c r="H3" s="25"/>
      <c r="I3" s="24"/>
      <c r="J3" s="26"/>
      <c r="K3" s="25"/>
      <c r="L3" s="24"/>
      <c r="M3" s="25"/>
      <c r="N3" s="26"/>
    </row>
    <row r="4" spans="1:14" ht="56.25" customHeight="1" thickTop="1" thickBot="1" x14ac:dyDescent="0.25">
      <c r="A4" s="27"/>
      <c r="B4" s="24"/>
      <c r="C4" s="28"/>
      <c r="D4" s="24"/>
      <c r="E4" s="73" t="s">
        <v>102</v>
      </c>
      <c r="F4" s="74"/>
      <c r="G4" s="75"/>
      <c r="H4" s="73" t="s">
        <v>103</v>
      </c>
      <c r="I4" s="76"/>
      <c r="J4" s="77"/>
      <c r="K4" s="73" t="s">
        <v>104</v>
      </c>
      <c r="L4" s="76"/>
      <c r="M4" s="77"/>
      <c r="N4" s="78" t="s">
        <v>17</v>
      </c>
    </row>
    <row r="5" spans="1:14" s="8" customFormat="1" ht="24" customHeight="1" thickTop="1" thickBot="1" x14ac:dyDescent="0.25">
      <c r="A5" s="283" t="s">
        <v>20</v>
      </c>
      <c r="B5" s="284"/>
      <c r="C5" s="284"/>
      <c r="D5" s="284"/>
      <c r="E5" s="29"/>
      <c r="F5" s="30" t="s">
        <v>18</v>
      </c>
      <c r="G5" s="31" t="s">
        <v>19</v>
      </c>
      <c r="H5" s="29"/>
      <c r="I5" s="30" t="s">
        <v>18</v>
      </c>
      <c r="J5" s="31" t="s">
        <v>19</v>
      </c>
      <c r="K5" s="29"/>
      <c r="L5" s="30" t="s">
        <v>18</v>
      </c>
      <c r="M5" s="31" t="s">
        <v>19</v>
      </c>
      <c r="N5" s="29"/>
    </row>
    <row r="6" spans="1:14" ht="20.100000000000001" customHeight="1" thickTop="1" x14ac:dyDescent="0.2">
      <c r="A6" s="68" t="s">
        <v>21</v>
      </c>
      <c r="B6" s="24"/>
      <c r="C6" s="24"/>
      <c r="D6" s="24"/>
      <c r="E6" s="79">
        <f>E7+E14</f>
        <v>0</v>
      </c>
      <c r="F6" s="80"/>
      <c r="G6" s="81"/>
      <c r="H6" s="79">
        <f>H7+H14</f>
        <v>0</v>
      </c>
      <c r="I6" s="82"/>
      <c r="J6" s="83"/>
      <c r="K6" s="79">
        <f>K7+K14</f>
        <v>0</v>
      </c>
      <c r="L6" s="82"/>
      <c r="M6" s="83"/>
      <c r="N6" s="84">
        <f>SUM(K6,H6,E6)</f>
        <v>0</v>
      </c>
    </row>
    <row r="7" spans="1:14" ht="63.75" customHeight="1" x14ac:dyDescent="0.2">
      <c r="A7" s="34"/>
      <c r="B7" s="28">
        <v>1.1000000000000001</v>
      </c>
      <c r="C7" s="201" t="s">
        <v>85</v>
      </c>
      <c r="D7" s="35" t="s">
        <v>22</v>
      </c>
      <c r="E7" s="85">
        <f>SUM(E8:E13)</f>
        <v>0</v>
      </c>
      <c r="F7" s="80"/>
      <c r="G7" s="81"/>
      <c r="H7" s="85">
        <f>SUM(H8:H13)</f>
        <v>0</v>
      </c>
      <c r="I7" s="80"/>
      <c r="J7" s="81"/>
      <c r="K7" s="85">
        <f>SUM(K8:K13)</f>
        <v>0</v>
      </c>
      <c r="L7" s="80"/>
      <c r="M7" s="81"/>
      <c r="N7" s="86">
        <f t="shared" ref="N7:N17" si="0">SUM(E7,H7,K7)</f>
        <v>0</v>
      </c>
    </row>
    <row r="8" spans="1:14" s="21" customFormat="1" ht="20.100000000000001" customHeight="1" x14ac:dyDescent="0.2">
      <c r="A8" s="34"/>
      <c r="B8" s="28"/>
      <c r="C8" s="71"/>
      <c r="D8" s="36">
        <f>(IF(ISBLANK(C8),0,VLOOKUP(C8,'Basiese Vergoedingsvlakke 2016'!$C$5:$N$23,12,FALSE)))</f>
        <v>0</v>
      </c>
      <c r="E8" s="87">
        <f t="shared" ref="E8:E13" si="1">F8*G8</f>
        <v>0</v>
      </c>
      <c r="F8" s="88"/>
      <c r="G8" s="89"/>
      <c r="H8" s="87">
        <f t="shared" ref="H8:H13" si="2">I8*J8</f>
        <v>0</v>
      </c>
      <c r="I8" s="71"/>
      <c r="J8" s="89"/>
      <c r="K8" s="87">
        <f t="shared" ref="K8:K13" si="3">L8*M8</f>
        <v>0</v>
      </c>
      <c r="L8" s="71"/>
      <c r="M8" s="89"/>
      <c r="N8" s="90">
        <f t="shared" si="0"/>
        <v>0</v>
      </c>
    </row>
    <row r="9" spans="1:14" s="21" customFormat="1" ht="20.100000000000001" customHeight="1" x14ac:dyDescent="0.2">
      <c r="A9" s="34"/>
      <c r="B9" s="28"/>
      <c r="C9" s="71"/>
      <c r="D9" s="36">
        <f>(IF(ISBLANK(C9),0,VLOOKUP(C9,'Basiese Vergoedingsvlakke 2016'!$C$5:$N$23,12,FALSE)))</f>
        <v>0</v>
      </c>
      <c r="E9" s="87">
        <f t="shared" si="1"/>
        <v>0</v>
      </c>
      <c r="F9" s="88"/>
      <c r="G9" s="89"/>
      <c r="H9" s="87">
        <f t="shared" si="2"/>
        <v>0</v>
      </c>
      <c r="I9" s="71"/>
      <c r="J9" s="89"/>
      <c r="K9" s="87">
        <f t="shared" si="3"/>
        <v>0</v>
      </c>
      <c r="L9" s="71"/>
      <c r="M9" s="89"/>
      <c r="N9" s="90">
        <f t="shared" si="0"/>
        <v>0</v>
      </c>
    </row>
    <row r="10" spans="1:14" s="21" customFormat="1" ht="20.100000000000001" customHeight="1" x14ac:dyDescent="0.2">
      <c r="A10" s="34"/>
      <c r="B10" s="28"/>
      <c r="C10" s="71"/>
      <c r="D10" s="36">
        <f>(IF(ISBLANK(C10),0,VLOOKUP(C10,'Basiese Vergoedingsvlakke 2016'!$C$5:$N$23,12,FALSE)))</f>
        <v>0</v>
      </c>
      <c r="E10" s="87">
        <f t="shared" si="1"/>
        <v>0</v>
      </c>
      <c r="F10" s="88"/>
      <c r="G10" s="89"/>
      <c r="H10" s="87">
        <f t="shared" si="2"/>
        <v>0</v>
      </c>
      <c r="I10" s="71"/>
      <c r="J10" s="89"/>
      <c r="K10" s="87">
        <f t="shared" si="3"/>
        <v>0</v>
      </c>
      <c r="L10" s="71"/>
      <c r="M10" s="89"/>
      <c r="N10" s="90">
        <f t="shared" si="0"/>
        <v>0</v>
      </c>
    </row>
    <row r="11" spans="1:14" s="21" customFormat="1" ht="20.100000000000001" customHeight="1" x14ac:dyDescent="0.2">
      <c r="A11" s="34"/>
      <c r="B11" s="28"/>
      <c r="C11" s="71"/>
      <c r="D11" s="36">
        <f>(IF(ISBLANK(C11),0,VLOOKUP(C11,'Basiese Vergoedingsvlakke 2016'!$C$5:$N$23,12,FALSE)))</f>
        <v>0</v>
      </c>
      <c r="E11" s="87">
        <f t="shared" si="1"/>
        <v>0</v>
      </c>
      <c r="F11" s="88"/>
      <c r="G11" s="89"/>
      <c r="H11" s="87">
        <f t="shared" si="2"/>
        <v>0</v>
      </c>
      <c r="I11" s="71"/>
      <c r="J11" s="89"/>
      <c r="K11" s="87">
        <f t="shared" si="3"/>
        <v>0</v>
      </c>
      <c r="L11" s="71"/>
      <c r="M11" s="89"/>
      <c r="N11" s="90">
        <f t="shared" si="0"/>
        <v>0</v>
      </c>
    </row>
    <row r="12" spans="1:14" s="21" customFormat="1" ht="20.100000000000001" customHeight="1" x14ac:dyDescent="0.2">
      <c r="A12" s="34"/>
      <c r="B12" s="28"/>
      <c r="C12" s="71"/>
      <c r="D12" s="36">
        <f>(IF(ISBLANK(C12),0,VLOOKUP(C12,'Basiese Vergoedingsvlakke 2016'!$C$5:$N$23,12,FALSE)))</f>
        <v>0</v>
      </c>
      <c r="E12" s="87">
        <f t="shared" si="1"/>
        <v>0</v>
      </c>
      <c r="F12" s="88"/>
      <c r="G12" s="89"/>
      <c r="H12" s="87">
        <f t="shared" si="2"/>
        <v>0</v>
      </c>
      <c r="I12" s="71"/>
      <c r="J12" s="89"/>
      <c r="K12" s="87">
        <f t="shared" si="3"/>
        <v>0</v>
      </c>
      <c r="L12" s="71"/>
      <c r="M12" s="89"/>
      <c r="N12" s="90">
        <f t="shared" si="0"/>
        <v>0</v>
      </c>
    </row>
    <row r="13" spans="1:14" s="21" customFormat="1" ht="20.100000000000001" customHeight="1" x14ac:dyDescent="0.2">
      <c r="A13" s="34"/>
      <c r="B13" s="28"/>
      <c r="C13" s="71"/>
      <c r="D13" s="36">
        <f>(IF(ISBLANK(C13),0,VLOOKUP(C13,'Basiese Vergoedingsvlakke 2016'!$C$5:$N$23,12,FALSE)))</f>
        <v>0</v>
      </c>
      <c r="E13" s="87">
        <f t="shared" si="1"/>
        <v>0</v>
      </c>
      <c r="F13" s="88"/>
      <c r="G13" s="89"/>
      <c r="H13" s="87">
        <f t="shared" si="2"/>
        <v>0</v>
      </c>
      <c r="I13" s="71"/>
      <c r="J13" s="89"/>
      <c r="K13" s="87">
        <f t="shared" si="3"/>
        <v>0</v>
      </c>
      <c r="L13" s="71"/>
      <c r="M13" s="89"/>
      <c r="N13" s="90">
        <f t="shared" si="0"/>
        <v>0</v>
      </c>
    </row>
    <row r="14" spans="1:14" s="21" customFormat="1" ht="46.5" customHeight="1" x14ac:dyDescent="0.2">
      <c r="A14" s="34"/>
      <c r="B14" s="28">
        <v>1.2</v>
      </c>
      <c r="C14" s="201" t="s">
        <v>115</v>
      </c>
      <c r="D14" s="28"/>
      <c r="E14" s="85">
        <f>SUM(E15:E17)</f>
        <v>0</v>
      </c>
      <c r="F14" s="91" t="s">
        <v>1</v>
      </c>
      <c r="G14" s="92"/>
      <c r="H14" s="93">
        <f>SUM(H15:H17)</f>
        <v>0</v>
      </c>
      <c r="I14" s="91"/>
      <c r="J14" s="92"/>
      <c r="K14" s="93">
        <f>SUM(K15:K17)</f>
        <v>0</v>
      </c>
      <c r="L14" s="91"/>
      <c r="M14" s="92"/>
      <c r="N14" s="94">
        <f t="shared" si="0"/>
        <v>0</v>
      </c>
    </row>
    <row r="15" spans="1:14" s="21" customFormat="1" ht="20.100000000000001" customHeight="1" x14ac:dyDescent="0.2">
      <c r="A15" s="34"/>
      <c r="B15" s="28"/>
      <c r="C15" s="72"/>
      <c r="D15" s="41"/>
      <c r="E15" s="87">
        <f>F15*G15</f>
        <v>0</v>
      </c>
      <c r="F15" s="71"/>
      <c r="G15" s="95"/>
      <c r="H15" s="87">
        <f>I15*J15</f>
        <v>0</v>
      </c>
      <c r="I15" s="71"/>
      <c r="J15" s="95"/>
      <c r="K15" s="87">
        <f>L15*M15</f>
        <v>0</v>
      </c>
      <c r="L15" s="71"/>
      <c r="M15" s="96"/>
      <c r="N15" s="90">
        <f t="shared" si="0"/>
        <v>0</v>
      </c>
    </row>
    <row r="16" spans="1:14" s="21" customFormat="1" ht="20.100000000000001" customHeight="1" x14ac:dyDescent="0.2">
      <c r="A16" s="34"/>
      <c r="B16" s="28"/>
      <c r="C16" s="72"/>
      <c r="D16" s="41"/>
      <c r="E16" s="87">
        <f>F16*G16</f>
        <v>0</v>
      </c>
      <c r="F16" s="71"/>
      <c r="G16" s="95"/>
      <c r="H16" s="87">
        <f>I16*J16</f>
        <v>0</v>
      </c>
      <c r="I16" s="71"/>
      <c r="J16" s="95"/>
      <c r="K16" s="87">
        <f>L16*M16</f>
        <v>0</v>
      </c>
      <c r="L16" s="71"/>
      <c r="M16" s="96"/>
      <c r="N16" s="90">
        <f t="shared" si="0"/>
        <v>0</v>
      </c>
    </row>
    <row r="17" spans="1:14" s="21" customFormat="1" ht="20.100000000000001" customHeight="1" x14ac:dyDescent="0.2">
      <c r="A17" s="34"/>
      <c r="B17" s="28"/>
      <c r="C17" s="72"/>
      <c r="D17" s="41"/>
      <c r="E17" s="87">
        <f>F17*G17</f>
        <v>0</v>
      </c>
      <c r="F17" s="71"/>
      <c r="G17" s="95"/>
      <c r="H17" s="87">
        <f>I17*J17</f>
        <v>0</v>
      </c>
      <c r="I17" s="71"/>
      <c r="J17" s="95"/>
      <c r="K17" s="87">
        <f>L17*M17</f>
        <v>0</v>
      </c>
      <c r="L17" s="71"/>
      <c r="M17" s="96"/>
      <c r="N17" s="90">
        <f t="shared" si="0"/>
        <v>0</v>
      </c>
    </row>
    <row r="18" spans="1:14" s="14" customFormat="1" ht="20.100000000000001" customHeight="1" x14ac:dyDescent="0.2">
      <c r="A18" s="38"/>
      <c r="B18" s="39"/>
      <c r="C18" s="40"/>
      <c r="D18" s="41"/>
      <c r="E18" s="42"/>
      <c r="F18" s="43"/>
      <c r="G18" s="44"/>
      <c r="H18" s="42"/>
      <c r="I18" s="43"/>
      <c r="J18" s="44"/>
      <c r="K18" s="42"/>
      <c r="L18" s="43"/>
      <c r="M18" s="44"/>
      <c r="N18" s="42"/>
    </row>
    <row r="19" spans="1:14" ht="26.25" customHeight="1" thickBot="1" x14ac:dyDescent="0.25">
      <c r="A19" s="34"/>
      <c r="B19" s="28"/>
      <c r="C19" s="28"/>
      <c r="D19" s="28"/>
      <c r="E19" s="26"/>
      <c r="F19" s="30" t="s">
        <v>26</v>
      </c>
      <c r="G19" s="31" t="s">
        <v>27</v>
      </c>
      <c r="H19" s="26"/>
      <c r="I19" s="30" t="s">
        <v>26</v>
      </c>
      <c r="J19" s="31" t="s">
        <v>27</v>
      </c>
      <c r="K19" s="26"/>
      <c r="L19" s="30" t="s">
        <v>26</v>
      </c>
      <c r="M19" s="31" t="s">
        <v>27</v>
      </c>
      <c r="N19" s="26"/>
    </row>
    <row r="20" spans="1:14" ht="20.100000000000001" customHeight="1" thickBot="1" x14ac:dyDescent="0.25">
      <c r="A20" s="68" t="s">
        <v>23</v>
      </c>
      <c r="B20" s="28"/>
      <c r="C20" s="28"/>
      <c r="D20" s="28"/>
      <c r="E20" s="97">
        <f>SUM(E21:E23)</f>
        <v>0</v>
      </c>
      <c r="F20" s="80"/>
      <c r="G20" s="81"/>
      <c r="H20" s="97">
        <f>SUM(H21:H23)</f>
        <v>0</v>
      </c>
      <c r="I20" s="82"/>
      <c r="J20" s="83"/>
      <c r="K20" s="97">
        <f>SUM(K21:K23)</f>
        <v>0</v>
      </c>
      <c r="L20" s="82"/>
      <c r="M20" s="83"/>
      <c r="N20" s="98">
        <f>SUM(K20,H20,E20)</f>
        <v>0</v>
      </c>
    </row>
    <row r="21" spans="1:14" s="21" customFormat="1" ht="20.100000000000001" customHeight="1" x14ac:dyDescent="0.2">
      <c r="A21" s="34"/>
      <c r="B21" s="28">
        <v>2.1</v>
      </c>
      <c r="C21" s="69" t="s">
        <v>24</v>
      </c>
      <c r="D21" s="37"/>
      <c r="E21" s="87">
        <f>F21*G21</f>
        <v>0</v>
      </c>
      <c r="F21" s="71"/>
      <c r="G21" s="95"/>
      <c r="H21" s="87">
        <f>I21*J21</f>
        <v>0</v>
      </c>
      <c r="I21" s="71"/>
      <c r="J21" s="95"/>
      <c r="K21" s="87">
        <f>L21*M21</f>
        <v>0</v>
      </c>
      <c r="L21" s="71"/>
      <c r="M21" s="95"/>
      <c r="N21" s="99">
        <f>SUM(K21,H21,E21)</f>
        <v>0</v>
      </c>
    </row>
    <row r="22" spans="1:14" s="21" customFormat="1" ht="20.100000000000001" customHeight="1" x14ac:dyDescent="0.2">
      <c r="A22" s="34"/>
      <c r="B22" s="28">
        <v>2.2000000000000002</v>
      </c>
      <c r="C22" s="69" t="s">
        <v>25</v>
      </c>
      <c r="D22" s="37"/>
      <c r="E22" s="100">
        <f>F22*G22</f>
        <v>0</v>
      </c>
      <c r="F22" s="71"/>
      <c r="G22" s="95"/>
      <c r="H22" s="100">
        <f>I22*J22</f>
        <v>0</v>
      </c>
      <c r="I22" s="71"/>
      <c r="J22" s="95"/>
      <c r="K22" s="100">
        <f>L22*M22</f>
        <v>0</v>
      </c>
      <c r="L22" s="71"/>
      <c r="M22" s="95"/>
      <c r="N22" s="99">
        <f>SUM(K22,H22,E22)</f>
        <v>0</v>
      </c>
    </row>
    <row r="23" spans="1:14" s="21" customFormat="1" ht="20.100000000000001" customHeight="1" x14ac:dyDescent="0.2">
      <c r="A23" s="34"/>
      <c r="B23" s="28">
        <v>2.2999999999999998</v>
      </c>
      <c r="C23" s="69"/>
      <c r="D23" s="37"/>
      <c r="E23" s="100">
        <f>F23*G23</f>
        <v>0</v>
      </c>
      <c r="F23" s="71"/>
      <c r="G23" s="95"/>
      <c r="H23" s="100">
        <f>I23*J23</f>
        <v>0</v>
      </c>
      <c r="I23" s="71"/>
      <c r="J23" s="95"/>
      <c r="K23" s="100">
        <f>L23*M23</f>
        <v>0</v>
      </c>
      <c r="L23" s="71"/>
      <c r="M23" s="95"/>
      <c r="N23" s="99">
        <f>SUM(K23,H23,E23)</f>
        <v>0</v>
      </c>
    </row>
    <row r="24" spans="1:14" ht="20.100000000000001" customHeight="1" x14ac:dyDescent="0.2">
      <c r="A24" s="34"/>
      <c r="B24" s="28"/>
      <c r="C24" s="28"/>
      <c r="D24" s="28"/>
      <c r="E24" s="26"/>
      <c r="F24" s="24"/>
      <c r="G24" s="25"/>
      <c r="H24" s="26"/>
      <c r="I24" s="33"/>
      <c r="J24" s="26"/>
      <c r="K24" s="26"/>
      <c r="L24" s="33"/>
      <c r="M24" s="26"/>
      <c r="N24" s="26"/>
    </row>
    <row r="25" spans="1:14" ht="30.75" customHeight="1" thickBot="1" x14ac:dyDescent="0.25">
      <c r="A25" s="287"/>
      <c r="B25" s="288"/>
      <c r="C25" s="288"/>
      <c r="D25" s="288"/>
      <c r="E25" s="46"/>
      <c r="F25" s="30" t="s">
        <v>26</v>
      </c>
      <c r="G25" s="31" t="s">
        <v>27</v>
      </c>
      <c r="H25" s="47"/>
      <c r="I25" s="30" t="s">
        <v>26</v>
      </c>
      <c r="J25" s="31" t="s">
        <v>27</v>
      </c>
      <c r="K25" s="47"/>
      <c r="L25" s="30" t="s">
        <v>26</v>
      </c>
      <c r="M25" s="31" t="s">
        <v>27</v>
      </c>
      <c r="N25" s="48"/>
    </row>
    <row r="26" spans="1:14" ht="20.100000000000001" customHeight="1" thickBot="1" x14ac:dyDescent="0.25">
      <c r="A26" s="68" t="s">
        <v>28</v>
      </c>
      <c r="B26" s="49"/>
      <c r="C26" s="49"/>
      <c r="D26" s="49"/>
      <c r="E26" s="97">
        <f>SUM(E27:E36)</f>
        <v>0</v>
      </c>
      <c r="F26" s="82"/>
      <c r="G26" s="83"/>
      <c r="H26" s="97">
        <f>SUM(H27:H36)</f>
        <v>0</v>
      </c>
      <c r="I26" s="82"/>
      <c r="J26" s="83"/>
      <c r="K26" s="97">
        <f>SUM(K27:K36)</f>
        <v>0</v>
      </c>
      <c r="L26" s="82"/>
      <c r="M26" s="83"/>
      <c r="N26" s="98">
        <f t="shared" ref="N26:N36" si="4">SUM(E26,H26,K26)</f>
        <v>0</v>
      </c>
    </row>
    <row r="27" spans="1:14" s="21" customFormat="1" ht="20.100000000000001" customHeight="1" x14ac:dyDescent="0.2">
      <c r="A27" s="34"/>
      <c r="B27" s="28">
        <v>3.1</v>
      </c>
      <c r="C27" s="290" t="s">
        <v>29</v>
      </c>
      <c r="D27" s="291"/>
      <c r="E27" s="87">
        <f t="shared" ref="E27:E36" si="5">F27*G27</f>
        <v>0</v>
      </c>
      <c r="F27" s="71"/>
      <c r="G27" s="89"/>
      <c r="H27" s="87">
        <f t="shared" ref="H27:H36" si="6">I27*J27</f>
        <v>0</v>
      </c>
      <c r="I27" s="71"/>
      <c r="J27" s="89"/>
      <c r="K27" s="87">
        <f t="shared" ref="K27:K36" si="7">L27*M27</f>
        <v>0</v>
      </c>
      <c r="L27" s="71"/>
      <c r="M27" s="89"/>
      <c r="N27" s="99">
        <f t="shared" si="4"/>
        <v>0</v>
      </c>
    </row>
    <row r="28" spans="1:14" s="21" customFormat="1" ht="20.100000000000001" customHeight="1" x14ac:dyDescent="0.2">
      <c r="A28" s="34"/>
      <c r="B28" s="28">
        <v>3.2</v>
      </c>
      <c r="C28" s="290" t="s">
        <v>30</v>
      </c>
      <c r="D28" s="291"/>
      <c r="E28" s="87">
        <f t="shared" si="5"/>
        <v>0</v>
      </c>
      <c r="F28" s="71"/>
      <c r="G28" s="89"/>
      <c r="H28" s="100">
        <f t="shared" si="6"/>
        <v>0</v>
      </c>
      <c r="I28" s="71"/>
      <c r="J28" s="89"/>
      <c r="K28" s="100">
        <f t="shared" si="7"/>
        <v>0</v>
      </c>
      <c r="L28" s="71"/>
      <c r="M28" s="89"/>
      <c r="N28" s="99">
        <f t="shared" si="4"/>
        <v>0</v>
      </c>
    </row>
    <row r="29" spans="1:14" s="21" customFormat="1" ht="20.100000000000001" customHeight="1" x14ac:dyDescent="0.2">
      <c r="A29" s="34"/>
      <c r="B29" s="28">
        <v>3.3</v>
      </c>
      <c r="C29" s="196" t="s">
        <v>31</v>
      </c>
      <c r="D29" s="197"/>
      <c r="E29" s="87">
        <f t="shared" si="5"/>
        <v>0</v>
      </c>
      <c r="F29" s="71"/>
      <c r="G29" s="89"/>
      <c r="H29" s="100">
        <f t="shared" si="6"/>
        <v>0</v>
      </c>
      <c r="I29" s="71"/>
      <c r="J29" s="89"/>
      <c r="K29" s="100">
        <f t="shared" si="7"/>
        <v>0</v>
      </c>
      <c r="L29" s="71"/>
      <c r="M29" s="89"/>
      <c r="N29" s="99">
        <f t="shared" si="4"/>
        <v>0</v>
      </c>
    </row>
    <row r="30" spans="1:14" s="21" customFormat="1" ht="20.100000000000001" customHeight="1" x14ac:dyDescent="0.2">
      <c r="A30" s="34"/>
      <c r="B30" s="28">
        <v>3.4</v>
      </c>
      <c r="C30" s="300" t="s">
        <v>32</v>
      </c>
      <c r="D30" s="301"/>
      <c r="E30" s="87">
        <f t="shared" si="5"/>
        <v>0</v>
      </c>
      <c r="F30" s="71"/>
      <c r="G30" s="89"/>
      <c r="H30" s="100">
        <f t="shared" si="6"/>
        <v>0</v>
      </c>
      <c r="I30" s="71"/>
      <c r="J30" s="89"/>
      <c r="K30" s="100">
        <f t="shared" si="7"/>
        <v>0</v>
      </c>
      <c r="L30" s="71"/>
      <c r="M30" s="89"/>
      <c r="N30" s="99">
        <f t="shared" si="4"/>
        <v>0</v>
      </c>
    </row>
    <row r="31" spans="1:14" s="21" customFormat="1" ht="20.100000000000001" customHeight="1" x14ac:dyDescent="0.2">
      <c r="A31" s="34"/>
      <c r="B31" s="28">
        <v>3.5</v>
      </c>
      <c r="C31" s="300" t="s">
        <v>33</v>
      </c>
      <c r="D31" s="301"/>
      <c r="E31" s="87">
        <f t="shared" si="5"/>
        <v>0</v>
      </c>
      <c r="F31" s="71"/>
      <c r="G31" s="89"/>
      <c r="H31" s="100">
        <f t="shared" si="6"/>
        <v>0</v>
      </c>
      <c r="I31" s="71"/>
      <c r="J31" s="89"/>
      <c r="K31" s="100">
        <f t="shared" si="7"/>
        <v>0</v>
      </c>
      <c r="L31" s="71"/>
      <c r="M31" s="89"/>
      <c r="N31" s="99">
        <f t="shared" si="4"/>
        <v>0</v>
      </c>
    </row>
    <row r="32" spans="1:14" s="21" customFormat="1" ht="20.100000000000001" customHeight="1" x14ac:dyDescent="0.2">
      <c r="A32" s="34"/>
      <c r="B32" s="28">
        <v>3.6</v>
      </c>
      <c r="C32" s="300" t="s">
        <v>34</v>
      </c>
      <c r="D32" s="301"/>
      <c r="E32" s="87">
        <f t="shared" si="5"/>
        <v>0</v>
      </c>
      <c r="F32" s="71"/>
      <c r="G32" s="89"/>
      <c r="H32" s="100">
        <f t="shared" si="6"/>
        <v>0</v>
      </c>
      <c r="I32" s="71"/>
      <c r="J32" s="89"/>
      <c r="K32" s="100">
        <f t="shared" si="7"/>
        <v>0</v>
      </c>
      <c r="L32" s="71"/>
      <c r="M32" s="89"/>
      <c r="N32" s="99">
        <f t="shared" si="4"/>
        <v>0</v>
      </c>
    </row>
    <row r="33" spans="1:15" s="21" customFormat="1" ht="20.100000000000001" customHeight="1" x14ac:dyDescent="0.2">
      <c r="A33" s="34"/>
      <c r="B33" s="28">
        <v>3.7</v>
      </c>
      <c r="C33" s="300" t="s">
        <v>35</v>
      </c>
      <c r="D33" s="301"/>
      <c r="E33" s="87">
        <f t="shared" si="5"/>
        <v>0</v>
      </c>
      <c r="F33" s="71"/>
      <c r="G33" s="89"/>
      <c r="H33" s="100">
        <f t="shared" si="6"/>
        <v>0</v>
      </c>
      <c r="I33" s="71"/>
      <c r="J33" s="89"/>
      <c r="K33" s="100">
        <f t="shared" si="7"/>
        <v>0</v>
      </c>
      <c r="L33" s="71"/>
      <c r="M33" s="89"/>
      <c r="N33" s="99">
        <f t="shared" si="4"/>
        <v>0</v>
      </c>
    </row>
    <row r="34" spans="1:15" s="21" customFormat="1" ht="20.100000000000001" customHeight="1" x14ac:dyDescent="0.2">
      <c r="A34" s="34"/>
      <c r="B34" s="28">
        <v>3.8</v>
      </c>
      <c r="C34" s="281" t="s">
        <v>36</v>
      </c>
      <c r="D34" s="282"/>
      <c r="E34" s="87">
        <f t="shared" si="5"/>
        <v>0</v>
      </c>
      <c r="F34" s="71"/>
      <c r="G34" s="89"/>
      <c r="H34" s="100">
        <f t="shared" si="6"/>
        <v>0</v>
      </c>
      <c r="I34" s="71"/>
      <c r="J34" s="89"/>
      <c r="K34" s="100">
        <f t="shared" si="7"/>
        <v>0</v>
      </c>
      <c r="L34" s="71"/>
      <c r="M34" s="89"/>
      <c r="N34" s="99">
        <f t="shared" si="4"/>
        <v>0</v>
      </c>
    </row>
    <row r="35" spans="1:15" s="21" customFormat="1" ht="20.100000000000001" customHeight="1" x14ac:dyDescent="0.2">
      <c r="A35" s="34"/>
      <c r="B35" s="28">
        <v>3.9</v>
      </c>
      <c r="C35" s="281" t="s">
        <v>37</v>
      </c>
      <c r="D35" s="282"/>
      <c r="E35" s="87">
        <f t="shared" si="5"/>
        <v>0</v>
      </c>
      <c r="F35" s="71"/>
      <c r="G35" s="89"/>
      <c r="H35" s="100">
        <f t="shared" si="6"/>
        <v>0</v>
      </c>
      <c r="I35" s="71"/>
      <c r="J35" s="89"/>
      <c r="K35" s="100">
        <f t="shared" si="7"/>
        <v>0</v>
      </c>
      <c r="L35" s="71"/>
      <c r="M35" s="89"/>
      <c r="N35" s="99">
        <f t="shared" si="4"/>
        <v>0</v>
      </c>
    </row>
    <row r="36" spans="1:15" s="21" customFormat="1" ht="20.100000000000001" customHeight="1" x14ac:dyDescent="0.2">
      <c r="A36" s="34"/>
      <c r="B36" s="50" t="s">
        <v>0</v>
      </c>
      <c r="C36" s="290" t="s">
        <v>38</v>
      </c>
      <c r="D36" s="291"/>
      <c r="E36" s="87">
        <f t="shared" si="5"/>
        <v>0</v>
      </c>
      <c r="F36" s="71"/>
      <c r="G36" s="89"/>
      <c r="H36" s="100">
        <f t="shared" si="6"/>
        <v>0</v>
      </c>
      <c r="I36" s="71"/>
      <c r="J36" s="89"/>
      <c r="K36" s="100">
        <f t="shared" si="7"/>
        <v>0</v>
      </c>
      <c r="L36" s="71"/>
      <c r="M36" s="89"/>
      <c r="N36" s="99">
        <f t="shared" si="4"/>
        <v>0</v>
      </c>
    </row>
    <row r="37" spans="1:15" ht="20.100000000000001" customHeight="1" x14ac:dyDescent="0.2">
      <c r="A37" s="34"/>
      <c r="B37" s="28"/>
      <c r="C37" s="41"/>
      <c r="D37" s="41"/>
      <c r="E37" s="42"/>
      <c r="F37" s="43"/>
      <c r="G37" s="44"/>
      <c r="H37" s="42"/>
      <c r="I37" s="45"/>
      <c r="J37" s="42"/>
      <c r="K37" s="42"/>
      <c r="L37" s="45"/>
      <c r="M37" s="42"/>
      <c r="N37" s="42"/>
    </row>
    <row r="38" spans="1:15" ht="29.25" customHeight="1" thickBot="1" x14ac:dyDescent="0.25">
      <c r="A38" s="34"/>
      <c r="B38" s="28"/>
      <c r="C38" s="41"/>
      <c r="D38" s="41"/>
      <c r="E38" s="42"/>
      <c r="F38" s="30" t="s">
        <v>26</v>
      </c>
      <c r="G38" s="31" t="s">
        <v>27</v>
      </c>
      <c r="H38" s="42"/>
      <c r="I38" s="30" t="s">
        <v>26</v>
      </c>
      <c r="J38" s="31" t="s">
        <v>27</v>
      </c>
      <c r="K38" s="42"/>
      <c r="L38" s="30" t="s">
        <v>26</v>
      </c>
      <c r="M38" s="31" t="s">
        <v>27</v>
      </c>
      <c r="N38" s="42"/>
    </row>
    <row r="39" spans="1:15" ht="20.100000000000001" customHeight="1" thickBot="1" x14ac:dyDescent="0.25">
      <c r="A39" s="102" t="s">
        <v>39</v>
      </c>
      <c r="B39" s="28"/>
      <c r="C39" s="41"/>
      <c r="D39" s="41"/>
      <c r="E39" s="97">
        <f>E40</f>
        <v>0</v>
      </c>
      <c r="F39" s="103"/>
      <c r="G39" s="104"/>
      <c r="H39" s="97">
        <f>H40</f>
        <v>0</v>
      </c>
      <c r="I39" s="103"/>
      <c r="J39" s="104"/>
      <c r="K39" s="97">
        <f>K40</f>
        <v>0</v>
      </c>
      <c r="L39" s="103"/>
      <c r="M39" s="104"/>
      <c r="N39" s="105">
        <f t="shared" ref="N39" si="8">N40</f>
        <v>0</v>
      </c>
      <c r="O39" s="9"/>
    </row>
    <row r="40" spans="1:15" s="21" customFormat="1" ht="20.100000000000001" customHeight="1" x14ac:dyDescent="0.2">
      <c r="A40" s="51"/>
      <c r="B40" s="28"/>
      <c r="C40" s="41"/>
      <c r="D40" s="41"/>
      <c r="E40" s="87">
        <f>F40*G40</f>
        <v>0</v>
      </c>
      <c r="F40" s="71"/>
      <c r="G40" s="89"/>
      <c r="H40" s="87">
        <f>I40*J40</f>
        <v>0</v>
      </c>
      <c r="I40" s="71"/>
      <c r="J40" s="89"/>
      <c r="K40" s="87">
        <f>L40*M40</f>
        <v>0</v>
      </c>
      <c r="L40" s="71"/>
      <c r="M40" s="89"/>
      <c r="N40" s="106">
        <f>SUM(K40,H40,E40)</f>
        <v>0</v>
      </c>
      <c r="O40" s="16"/>
    </row>
    <row r="41" spans="1:15" ht="20.100000000000001" customHeight="1" x14ac:dyDescent="0.2">
      <c r="A41" s="51"/>
      <c r="B41" s="28"/>
      <c r="C41" s="41"/>
      <c r="D41" s="41"/>
      <c r="E41" s="42"/>
      <c r="F41" s="45"/>
      <c r="G41" s="42"/>
      <c r="H41" s="42"/>
      <c r="I41" s="45"/>
      <c r="J41" s="42"/>
      <c r="K41" s="42"/>
      <c r="L41" s="45"/>
      <c r="M41" s="42"/>
      <c r="N41" s="42"/>
      <c r="O41" s="9"/>
    </row>
    <row r="42" spans="1:15" ht="29.25" customHeight="1" thickBot="1" x14ac:dyDescent="0.25">
      <c r="A42" s="34"/>
      <c r="B42" s="28"/>
      <c r="C42" s="28"/>
      <c r="D42" s="28"/>
      <c r="E42" s="26"/>
      <c r="F42" s="30" t="s">
        <v>26</v>
      </c>
      <c r="G42" s="31" t="s">
        <v>27</v>
      </c>
      <c r="H42" s="26"/>
      <c r="I42" s="30" t="s">
        <v>26</v>
      </c>
      <c r="J42" s="31" t="s">
        <v>27</v>
      </c>
      <c r="K42" s="26"/>
      <c r="L42" s="30" t="s">
        <v>26</v>
      </c>
      <c r="M42" s="31" t="s">
        <v>27</v>
      </c>
      <c r="N42" s="26"/>
    </row>
    <row r="43" spans="1:15" ht="20.100000000000001" customHeight="1" thickBot="1" x14ac:dyDescent="0.25">
      <c r="A43" s="102" t="s">
        <v>40</v>
      </c>
      <c r="B43" s="28"/>
      <c r="C43" s="28"/>
      <c r="D43" s="28"/>
      <c r="E43" s="97">
        <f>SUM(E44:E48)</f>
        <v>0</v>
      </c>
      <c r="F43" s="80"/>
      <c r="G43" s="81"/>
      <c r="H43" s="97">
        <f>SUM(H44:H48)</f>
        <v>0</v>
      </c>
      <c r="I43" s="82"/>
      <c r="J43" s="83"/>
      <c r="K43" s="97">
        <f>SUM(K44:K48)</f>
        <v>0</v>
      </c>
      <c r="L43" s="82"/>
      <c r="M43" s="83"/>
      <c r="N43" s="105">
        <f t="shared" ref="N43:N48" si="9">SUM(K43,H43,E43)</f>
        <v>0</v>
      </c>
    </row>
    <row r="44" spans="1:15" s="21" customFormat="1" ht="26.25" customHeight="1" x14ac:dyDescent="0.2">
      <c r="A44" s="34"/>
      <c r="B44" s="91">
        <v>5.0999999999999996</v>
      </c>
      <c r="C44" s="281" t="s">
        <v>41</v>
      </c>
      <c r="D44" s="282"/>
      <c r="E44" s="87">
        <f>F44*G44</f>
        <v>0</v>
      </c>
      <c r="F44" s="71"/>
      <c r="G44" s="89"/>
      <c r="H44" s="87">
        <f>I44*J44</f>
        <v>0</v>
      </c>
      <c r="I44" s="71"/>
      <c r="J44" s="89"/>
      <c r="K44" s="87">
        <f>L44*M44</f>
        <v>0</v>
      </c>
      <c r="L44" s="71"/>
      <c r="M44" s="89"/>
      <c r="N44" s="106">
        <f t="shared" si="9"/>
        <v>0</v>
      </c>
    </row>
    <row r="45" spans="1:15" s="21" customFormat="1" ht="20.100000000000001" customHeight="1" x14ac:dyDescent="0.2">
      <c r="A45" s="34"/>
      <c r="B45" s="91">
        <v>5.2</v>
      </c>
      <c r="C45" s="290" t="s">
        <v>42</v>
      </c>
      <c r="D45" s="291"/>
      <c r="E45" s="100">
        <v>0</v>
      </c>
      <c r="F45" s="71"/>
      <c r="G45" s="89"/>
      <c r="H45" s="100">
        <f>I45*J45</f>
        <v>0</v>
      </c>
      <c r="I45" s="71"/>
      <c r="J45" s="89"/>
      <c r="K45" s="100">
        <f>L45*M45</f>
        <v>0</v>
      </c>
      <c r="L45" s="71"/>
      <c r="M45" s="89"/>
      <c r="N45" s="99">
        <f t="shared" si="9"/>
        <v>0</v>
      </c>
    </row>
    <row r="46" spans="1:15" s="21" customFormat="1" ht="20.100000000000001" customHeight="1" x14ac:dyDescent="0.2">
      <c r="A46" s="34"/>
      <c r="B46" s="91">
        <v>5.3</v>
      </c>
      <c r="C46" s="290" t="s">
        <v>43</v>
      </c>
      <c r="D46" s="291"/>
      <c r="E46" s="100">
        <f>F46*G46</f>
        <v>0</v>
      </c>
      <c r="F46" s="71"/>
      <c r="G46" s="89"/>
      <c r="H46" s="100">
        <v>0</v>
      </c>
      <c r="I46" s="71"/>
      <c r="J46" s="89"/>
      <c r="K46" s="100">
        <f>L46*M46</f>
        <v>0</v>
      </c>
      <c r="L46" s="71"/>
      <c r="M46" s="89"/>
      <c r="N46" s="99">
        <f t="shared" si="9"/>
        <v>0</v>
      </c>
    </row>
    <row r="47" spans="1:15" s="21" customFormat="1" ht="20.100000000000001" customHeight="1" x14ac:dyDescent="0.2">
      <c r="A47" s="34"/>
      <c r="B47" s="91">
        <v>5.4</v>
      </c>
      <c r="C47" s="281" t="s">
        <v>44</v>
      </c>
      <c r="D47" s="282"/>
      <c r="E47" s="100">
        <f>F47*G47</f>
        <v>0</v>
      </c>
      <c r="F47" s="71"/>
      <c r="G47" s="89"/>
      <c r="H47" s="100">
        <f>I47*J47</f>
        <v>0</v>
      </c>
      <c r="I47" s="71"/>
      <c r="J47" s="89"/>
      <c r="K47" s="100">
        <f>L47*M47</f>
        <v>0</v>
      </c>
      <c r="L47" s="71"/>
      <c r="M47" s="89"/>
      <c r="N47" s="99">
        <f t="shared" si="9"/>
        <v>0</v>
      </c>
    </row>
    <row r="48" spans="1:15" s="21" customFormat="1" ht="20.100000000000001" customHeight="1" x14ac:dyDescent="0.2">
      <c r="A48" s="34"/>
      <c r="B48" s="91">
        <v>5.5</v>
      </c>
      <c r="C48" s="290" t="s">
        <v>45</v>
      </c>
      <c r="D48" s="291"/>
      <c r="E48" s="100">
        <f>F48*G48</f>
        <v>0</v>
      </c>
      <c r="F48" s="71"/>
      <c r="G48" s="89"/>
      <c r="H48" s="100">
        <f>I48*J48</f>
        <v>0</v>
      </c>
      <c r="I48" s="71"/>
      <c r="J48" s="89"/>
      <c r="K48" s="100">
        <f>L48*M48</f>
        <v>0</v>
      </c>
      <c r="L48" s="71"/>
      <c r="M48" s="89"/>
      <c r="N48" s="99">
        <f t="shared" si="9"/>
        <v>0</v>
      </c>
    </row>
    <row r="49" spans="1:14" x14ac:dyDescent="0.2">
      <c r="A49" s="34"/>
      <c r="B49" s="28"/>
      <c r="C49" s="41"/>
      <c r="D49" s="41"/>
      <c r="E49" s="42"/>
      <c r="F49" s="43"/>
      <c r="G49" s="44"/>
      <c r="H49" s="42"/>
      <c r="I49" s="45"/>
      <c r="J49" s="42"/>
      <c r="K49" s="42"/>
      <c r="L49" s="45"/>
      <c r="M49" s="42"/>
      <c r="N49" s="42"/>
    </row>
    <row r="50" spans="1:14" s="9" customFormat="1" ht="29.25" customHeight="1" thickBot="1" x14ac:dyDescent="0.25">
      <c r="A50" s="49"/>
      <c r="B50" s="49"/>
      <c r="C50" s="39"/>
      <c r="D50" s="39"/>
      <c r="E50" s="42"/>
      <c r="F50" s="30" t="s">
        <v>26</v>
      </c>
      <c r="G50" s="31" t="s">
        <v>27</v>
      </c>
      <c r="H50" s="42"/>
      <c r="I50" s="30" t="s">
        <v>26</v>
      </c>
      <c r="J50" s="31" t="s">
        <v>27</v>
      </c>
      <c r="K50" s="42"/>
      <c r="L50" s="30" t="s">
        <v>26</v>
      </c>
      <c r="M50" s="31" t="s">
        <v>27</v>
      </c>
      <c r="N50" s="42"/>
    </row>
    <row r="51" spans="1:14" s="9" customFormat="1" ht="18.75" customHeight="1" thickBot="1" x14ac:dyDescent="0.25">
      <c r="A51" s="68" t="s">
        <v>46</v>
      </c>
      <c r="B51" s="49"/>
      <c r="C51" s="39"/>
      <c r="D51" s="39"/>
      <c r="E51" s="97">
        <f>E54+E52</f>
        <v>0</v>
      </c>
      <c r="F51" s="103"/>
      <c r="G51" s="104"/>
      <c r="H51" s="97">
        <f>H54+H52</f>
        <v>0</v>
      </c>
      <c r="I51" s="103"/>
      <c r="J51" s="104"/>
      <c r="K51" s="97">
        <f>K54+K52</f>
        <v>0</v>
      </c>
      <c r="L51" s="103"/>
      <c r="M51" s="104"/>
      <c r="N51" s="108">
        <f>SUM(K51,H51,E51)</f>
        <v>0</v>
      </c>
    </row>
    <row r="52" spans="1:14" s="16" customFormat="1" ht="18.75" customHeight="1" x14ac:dyDescent="0.2">
      <c r="A52" s="52"/>
      <c r="B52" s="109">
        <v>6.1</v>
      </c>
      <c r="C52" s="285" t="s">
        <v>47</v>
      </c>
      <c r="D52" s="286"/>
      <c r="E52" s="87">
        <f>F52*G52</f>
        <v>0</v>
      </c>
      <c r="F52" s="71"/>
      <c r="G52" s="95"/>
      <c r="H52" s="87">
        <f>I52*J52</f>
        <v>0</v>
      </c>
      <c r="I52" s="71"/>
      <c r="J52" s="95"/>
      <c r="K52" s="87">
        <f>L52*M52</f>
        <v>0</v>
      </c>
      <c r="L52" s="71"/>
      <c r="M52" s="95"/>
      <c r="N52" s="90">
        <f>SUM(K52,H52,E52)</f>
        <v>0</v>
      </c>
    </row>
    <row r="53" spans="1:14" s="16" customFormat="1" ht="18.75" customHeight="1" x14ac:dyDescent="0.2">
      <c r="A53" s="52"/>
      <c r="B53" s="109">
        <v>6.2</v>
      </c>
      <c r="C53" s="112"/>
      <c r="D53" s="113"/>
      <c r="E53" s="87">
        <f>F53*G53</f>
        <v>0</v>
      </c>
      <c r="F53" s="71"/>
      <c r="G53" s="95"/>
      <c r="H53" s="87">
        <f>I53*J53</f>
        <v>0</v>
      </c>
      <c r="I53" s="71"/>
      <c r="J53" s="95"/>
      <c r="K53" s="87">
        <f>L53*M53</f>
        <v>0</v>
      </c>
      <c r="L53" s="71"/>
      <c r="M53" s="95"/>
      <c r="N53" s="99">
        <f>SUM(K53,H53,E53)</f>
        <v>0</v>
      </c>
    </row>
    <row r="54" spans="1:14" s="16" customFormat="1" ht="18.75" customHeight="1" x14ac:dyDescent="0.2">
      <c r="A54" s="52"/>
      <c r="B54" s="109">
        <v>6.3</v>
      </c>
      <c r="C54" s="296"/>
      <c r="D54" s="297"/>
      <c r="E54" s="87">
        <f>F54*G54</f>
        <v>0</v>
      </c>
      <c r="F54" s="71"/>
      <c r="G54" s="95"/>
      <c r="H54" s="87">
        <f>I54*J54</f>
        <v>0</v>
      </c>
      <c r="I54" s="71"/>
      <c r="J54" s="95"/>
      <c r="K54" s="87">
        <f>L54*M54</f>
        <v>0</v>
      </c>
      <c r="L54" s="71"/>
      <c r="M54" s="95"/>
      <c r="N54" s="99">
        <f>SUM(K54,H54,E54)</f>
        <v>0</v>
      </c>
    </row>
    <row r="55" spans="1:14" s="9" customFormat="1" ht="7.5" customHeight="1" x14ac:dyDescent="0.2">
      <c r="A55" s="52"/>
      <c r="B55" s="49"/>
      <c r="C55" s="39"/>
      <c r="D55" s="39"/>
      <c r="E55" s="42"/>
      <c r="F55" s="45"/>
      <c r="G55" s="42"/>
      <c r="H55" s="42"/>
      <c r="I55" s="45"/>
      <c r="J55" s="42"/>
      <c r="K55" s="42"/>
      <c r="L55" s="45"/>
      <c r="M55" s="42"/>
      <c r="N55" s="42"/>
    </row>
    <row r="56" spans="1:14" ht="5.25" customHeight="1" thickBot="1" x14ac:dyDescent="0.25">
      <c r="A56" s="34"/>
      <c r="B56" s="28"/>
      <c r="C56" s="41"/>
      <c r="D56" s="41"/>
      <c r="E56" s="42"/>
      <c r="F56" s="43"/>
      <c r="G56" s="44"/>
      <c r="H56" s="42"/>
      <c r="I56" s="45"/>
      <c r="J56" s="42"/>
      <c r="K56" s="42"/>
      <c r="L56" s="45"/>
      <c r="M56" s="42"/>
      <c r="N56" s="42"/>
    </row>
    <row r="57" spans="1:14" s="12" customFormat="1" ht="18.75" customHeight="1" thickBot="1" x14ac:dyDescent="0.25">
      <c r="A57" s="110" t="s">
        <v>48</v>
      </c>
      <c r="B57" s="53"/>
      <c r="C57" s="54"/>
      <c r="D57" s="54"/>
      <c r="E57" s="111">
        <f>E6+E20+E26+E39+E43+E51</f>
        <v>0</v>
      </c>
      <c r="F57" s="111"/>
      <c r="G57" s="111"/>
      <c r="H57" s="111">
        <f>H6+H20+H26+H39+H43+H51</f>
        <v>0</v>
      </c>
      <c r="I57" s="111"/>
      <c r="J57" s="111"/>
      <c r="K57" s="111">
        <f>K6+K20+K26+K39+K43+K51</f>
        <v>0</v>
      </c>
      <c r="L57" s="111"/>
      <c r="M57" s="111"/>
      <c r="N57" s="133">
        <f>N6+N20+N26+N39+N43+N51</f>
        <v>0</v>
      </c>
    </row>
    <row r="58" spans="1:14" ht="4.5" customHeight="1" x14ac:dyDescent="0.2">
      <c r="A58" s="34"/>
      <c r="B58" s="28"/>
      <c r="C58" s="41"/>
      <c r="D58" s="41"/>
      <c r="E58" s="42"/>
      <c r="F58" s="43"/>
      <c r="G58" s="44"/>
      <c r="H58" s="42"/>
      <c r="I58" s="45"/>
      <c r="J58" s="42"/>
      <c r="K58" s="42"/>
      <c r="L58" s="45"/>
      <c r="M58" s="42"/>
      <c r="N58" s="42"/>
    </row>
    <row r="59" spans="1:14" ht="3.75" customHeight="1" x14ac:dyDescent="0.2">
      <c r="A59" s="34"/>
      <c r="B59" s="28"/>
      <c r="C59" s="41"/>
      <c r="D59" s="41"/>
      <c r="E59" s="42"/>
      <c r="F59" s="43"/>
      <c r="G59" s="44"/>
      <c r="H59" s="42"/>
      <c r="I59" s="45"/>
      <c r="J59" s="42"/>
      <c r="K59" s="42"/>
      <c r="L59" s="45"/>
      <c r="M59" s="42"/>
      <c r="N59" s="42"/>
    </row>
    <row r="60" spans="1:14" ht="30" customHeight="1" thickBot="1" x14ac:dyDescent="0.25">
      <c r="A60" s="102" t="s">
        <v>54</v>
      </c>
      <c r="B60" s="28"/>
      <c r="C60" s="28"/>
      <c r="D60" s="28"/>
      <c r="E60" s="26"/>
      <c r="F60" s="30" t="s">
        <v>26</v>
      </c>
      <c r="G60" s="31" t="s">
        <v>27</v>
      </c>
      <c r="H60" s="26"/>
      <c r="I60" s="30" t="s">
        <v>26</v>
      </c>
      <c r="J60" s="31" t="s">
        <v>27</v>
      </c>
      <c r="K60" s="26"/>
      <c r="L60" s="30" t="s">
        <v>26</v>
      </c>
      <c r="M60" s="31" t="s">
        <v>27</v>
      </c>
      <c r="N60" s="26"/>
    </row>
    <row r="61" spans="1:14" ht="20.100000000000001" customHeight="1" thickBot="1" x14ac:dyDescent="0.25">
      <c r="A61" s="34"/>
      <c r="B61" s="28"/>
      <c r="C61" s="28"/>
      <c r="D61" s="28"/>
      <c r="E61" s="114">
        <f>SUM(E62:E63)</f>
        <v>0</v>
      </c>
      <c r="F61" s="80"/>
      <c r="G61" s="81"/>
      <c r="H61" s="114">
        <f>SUM(H62:H63)</f>
        <v>0</v>
      </c>
      <c r="I61" s="82"/>
      <c r="J61" s="83"/>
      <c r="K61" s="114">
        <f>SUM(K62:K63)</f>
        <v>0</v>
      </c>
      <c r="L61" s="82"/>
      <c r="M61" s="83"/>
      <c r="N61" s="107">
        <f>SUM(K61,H61,E61)</f>
        <v>0</v>
      </c>
    </row>
    <row r="62" spans="1:14" s="21" customFormat="1" ht="26.25" customHeight="1" x14ac:dyDescent="0.2">
      <c r="A62" s="55"/>
      <c r="B62" s="109">
        <v>7.1</v>
      </c>
      <c r="C62" s="285" t="s">
        <v>86</v>
      </c>
      <c r="D62" s="286"/>
      <c r="E62" s="100">
        <f>F62*G62</f>
        <v>0</v>
      </c>
      <c r="F62" s="71"/>
      <c r="G62" s="95"/>
      <c r="H62" s="100">
        <f>I62*J62</f>
        <v>0</v>
      </c>
      <c r="I62" s="71"/>
      <c r="J62" s="95"/>
      <c r="K62" s="100">
        <f>L62*M62</f>
        <v>0</v>
      </c>
      <c r="L62" s="71"/>
      <c r="M62" s="95"/>
      <c r="N62" s="100">
        <f>SUM(K62,H62,E62)</f>
        <v>0</v>
      </c>
    </row>
    <row r="63" spans="1:14" s="21" customFormat="1" ht="32.25" customHeight="1" x14ac:dyDescent="0.2">
      <c r="A63" s="55"/>
      <c r="B63" s="91">
        <v>7.2</v>
      </c>
      <c r="C63" s="292" t="s">
        <v>87</v>
      </c>
      <c r="D63" s="293"/>
      <c r="E63" s="100">
        <f>F63*G63</f>
        <v>0</v>
      </c>
      <c r="F63" s="71"/>
      <c r="G63" s="95"/>
      <c r="H63" s="100">
        <f>I63*J63</f>
        <v>0</v>
      </c>
      <c r="I63" s="71"/>
      <c r="J63" s="95"/>
      <c r="K63" s="100">
        <f>L63*M63</f>
        <v>0</v>
      </c>
      <c r="L63" s="71"/>
      <c r="M63" s="95"/>
      <c r="N63" s="100">
        <f>SUM(K63,H63,E63)</f>
        <v>0</v>
      </c>
    </row>
    <row r="64" spans="1:14" s="9" customFormat="1" ht="20.100000000000001" customHeight="1" thickBot="1" x14ac:dyDescent="0.25">
      <c r="A64" s="52"/>
      <c r="B64" s="49"/>
      <c r="C64" s="49"/>
      <c r="D64" s="49"/>
      <c r="E64" s="26"/>
      <c r="F64" s="33"/>
      <c r="G64" s="26"/>
      <c r="H64" s="26"/>
      <c r="I64" s="33"/>
      <c r="J64" s="26"/>
      <c r="K64" s="26"/>
      <c r="L64" s="33"/>
      <c r="M64" s="26"/>
      <c r="N64" s="26"/>
    </row>
    <row r="65" spans="1:14" s="12" customFormat="1" ht="20.100000000000001" customHeight="1" thickBot="1" x14ac:dyDescent="0.25">
      <c r="A65" s="117" t="s">
        <v>55</v>
      </c>
      <c r="B65" s="57"/>
      <c r="C65" s="57"/>
      <c r="D65" s="57"/>
      <c r="E65" s="123">
        <f>E57+E61</f>
        <v>0</v>
      </c>
      <c r="F65" s="122"/>
      <c r="G65" s="60"/>
      <c r="H65" s="123">
        <f>H57+H61</f>
        <v>0</v>
      </c>
      <c r="I65" s="122"/>
      <c r="J65" s="60"/>
      <c r="K65" s="123">
        <f>K57+K61</f>
        <v>0</v>
      </c>
      <c r="L65" s="122"/>
      <c r="M65" s="60"/>
      <c r="N65" s="115">
        <f>N57+N61</f>
        <v>0</v>
      </c>
    </row>
    <row r="66" spans="1:14" ht="13.5" customHeight="1" x14ac:dyDescent="0.2">
      <c r="A66" s="58"/>
      <c r="B66" s="24"/>
      <c r="C66" s="24"/>
      <c r="D66" s="24"/>
      <c r="E66" s="26"/>
      <c r="F66" s="24"/>
      <c r="G66" s="25"/>
      <c r="H66" s="26"/>
      <c r="I66" s="33"/>
      <c r="J66" s="26"/>
      <c r="K66" s="26"/>
      <c r="L66" s="33"/>
      <c r="M66" s="26"/>
      <c r="N66" s="26"/>
    </row>
    <row r="67" spans="1:14" ht="20.100000000000001" customHeight="1" thickBot="1" x14ac:dyDescent="0.25">
      <c r="A67" s="102" t="s">
        <v>56</v>
      </c>
      <c r="B67" s="24"/>
      <c r="C67" s="24"/>
      <c r="D67" s="24"/>
      <c r="E67" s="26"/>
      <c r="F67" s="24"/>
      <c r="G67" s="25"/>
      <c r="H67" s="26"/>
      <c r="I67" s="33"/>
      <c r="J67" s="26"/>
      <c r="K67" s="26"/>
      <c r="L67" s="33"/>
      <c r="M67" s="26"/>
      <c r="N67" s="26"/>
    </row>
    <row r="68" spans="1:14" ht="27.75" customHeight="1" thickBot="1" x14ac:dyDescent="0.25">
      <c r="A68" s="27"/>
      <c r="B68" s="24"/>
      <c r="C68" s="298" t="s">
        <v>57</v>
      </c>
      <c r="D68" s="299"/>
      <c r="E68" s="119">
        <f>E65/0.83-E65</f>
        <v>0</v>
      </c>
      <c r="F68" s="118"/>
      <c r="G68" s="118"/>
      <c r="H68" s="119">
        <f>H65/0.83-H65</f>
        <v>0</v>
      </c>
      <c r="I68" s="118"/>
      <c r="J68" s="118"/>
      <c r="K68" s="119">
        <f>K65/0.83-K65</f>
        <v>0</v>
      </c>
      <c r="L68" s="118"/>
      <c r="M68" s="118"/>
      <c r="N68" s="134">
        <f>N65/0.83-N65</f>
        <v>0</v>
      </c>
    </row>
    <row r="69" spans="1:14" ht="10.5" customHeight="1" thickBot="1" x14ac:dyDescent="0.25">
      <c r="A69" s="27"/>
      <c r="B69" s="24"/>
      <c r="C69" s="59"/>
      <c r="D69" s="43"/>
      <c r="E69" s="42"/>
      <c r="F69" s="43"/>
      <c r="G69" s="44"/>
      <c r="H69" s="42"/>
      <c r="I69" s="45"/>
      <c r="J69" s="42"/>
      <c r="K69" s="42"/>
      <c r="L69" s="45"/>
      <c r="M69" s="42"/>
      <c r="N69" s="42"/>
    </row>
    <row r="70" spans="1:14" s="11" customFormat="1" ht="20.100000000000001" customHeight="1" thickBot="1" x14ac:dyDescent="0.25">
      <c r="A70" s="117" t="s">
        <v>58</v>
      </c>
      <c r="B70" s="56"/>
      <c r="C70" s="122"/>
      <c r="D70" s="122"/>
      <c r="E70" s="136">
        <f>E65+E68</f>
        <v>0</v>
      </c>
      <c r="F70" s="136"/>
      <c r="G70" s="136"/>
      <c r="H70" s="136">
        <f>H65+H68</f>
        <v>0</v>
      </c>
      <c r="I70" s="136"/>
      <c r="J70" s="136"/>
      <c r="K70" s="136">
        <f>K65+K68</f>
        <v>0</v>
      </c>
      <c r="L70" s="136"/>
      <c r="M70" s="136"/>
      <c r="N70" s="108">
        <f t="shared" ref="N70" si="10">N65+N68</f>
        <v>0</v>
      </c>
    </row>
    <row r="71" spans="1:14" s="11" customFormat="1" ht="10.5" customHeight="1" x14ac:dyDescent="0.2">
      <c r="A71" s="68"/>
      <c r="B71" s="32"/>
      <c r="C71" s="126"/>
      <c r="D71" s="126"/>
      <c r="E71" s="127"/>
      <c r="F71" s="127"/>
      <c r="G71" s="127"/>
      <c r="H71" s="127"/>
      <c r="I71" s="127"/>
      <c r="J71" s="127"/>
      <c r="K71" s="127"/>
      <c r="L71" s="127"/>
      <c r="M71" s="127"/>
      <c r="N71" s="127"/>
    </row>
    <row r="72" spans="1:14" ht="20.100000000000001" customHeight="1" thickBot="1" x14ac:dyDescent="0.25">
      <c r="A72" s="121" t="s">
        <v>59</v>
      </c>
      <c r="B72" s="24"/>
      <c r="C72" s="43"/>
      <c r="D72" s="43"/>
      <c r="E72" s="42"/>
      <c r="F72" s="43"/>
      <c r="G72" s="44"/>
      <c r="H72" s="42"/>
      <c r="I72" s="45"/>
      <c r="J72" s="42"/>
      <c r="K72" s="42"/>
      <c r="L72" s="45"/>
      <c r="M72" s="42"/>
      <c r="N72" s="42"/>
    </row>
    <row r="73" spans="1:14" s="14" customFormat="1" ht="20.100000000000001" customHeight="1" thickBot="1" x14ac:dyDescent="0.25">
      <c r="B73" s="24"/>
      <c r="C73" s="294" t="s">
        <v>60</v>
      </c>
      <c r="D73" s="295"/>
      <c r="E73" s="124">
        <f>E70*0</f>
        <v>0</v>
      </c>
      <c r="F73" s="125"/>
      <c r="G73" s="125"/>
      <c r="H73" s="124">
        <f>H70*0</f>
        <v>0</v>
      </c>
      <c r="I73" s="118"/>
      <c r="J73" s="118"/>
      <c r="K73" s="124">
        <f>K70*0</f>
        <v>0</v>
      </c>
      <c r="L73" s="118"/>
      <c r="M73" s="118"/>
      <c r="N73" s="135">
        <f>E73+H73+K73</f>
        <v>0</v>
      </c>
    </row>
    <row r="74" spans="1:14" s="14" customFormat="1" ht="20.100000000000001" customHeight="1" thickBot="1" x14ac:dyDescent="0.25">
      <c r="A74" s="59"/>
      <c r="B74" s="24"/>
      <c r="C74" s="24"/>
      <c r="D74" s="43"/>
      <c r="E74" s="42"/>
      <c r="F74" s="43"/>
      <c r="G74" s="44"/>
      <c r="H74" s="42"/>
      <c r="I74" s="45"/>
      <c r="J74" s="42"/>
      <c r="K74" s="42"/>
      <c r="L74" s="45"/>
      <c r="M74" s="42"/>
      <c r="N74" s="42"/>
    </row>
    <row r="75" spans="1:14" s="14" customFormat="1" ht="20.100000000000001" customHeight="1" thickBot="1" x14ac:dyDescent="0.25">
      <c r="A75" s="128" t="s">
        <v>61</v>
      </c>
      <c r="B75" s="129"/>
      <c r="C75" s="130"/>
      <c r="D75" s="130"/>
      <c r="E75" s="136">
        <f>E70+E73</f>
        <v>0</v>
      </c>
      <c r="F75" s="136"/>
      <c r="G75" s="136"/>
      <c r="H75" s="136">
        <f>H70+H73</f>
        <v>0</v>
      </c>
      <c r="I75" s="136"/>
      <c r="J75" s="136"/>
      <c r="K75" s="136">
        <f>K70+K73</f>
        <v>0</v>
      </c>
      <c r="L75" s="136"/>
      <c r="M75" s="136"/>
      <c r="N75" s="108">
        <f>N70+N73</f>
        <v>0</v>
      </c>
    </row>
    <row r="76" spans="1:14" s="14" customFormat="1" ht="20.100000000000001" customHeight="1" x14ac:dyDescent="0.2">
      <c r="A76" s="27"/>
      <c r="B76" s="24"/>
      <c r="C76" s="43"/>
      <c r="D76" s="43"/>
      <c r="E76" s="42"/>
      <c r="F76" s="43"/>
      <c r="G76" s="44"/>
      <c r="H76" s="42"/>
      <c r="I76" s="45"/>
      <c r="J76" s="42"/>
      <c r="K76" s="42"/>
      <c r="L76" s="45"/>
      <c r="M76" s="42"/>
      <c r="N76" s="42"/>
    </row>
    <row r="77" spans="1:14" ht="20.100000000000001" customHeight="1" thickBot="1" x14ac:dyDescent="0.25">
      <c r="A77" s="102" t="s">
        <v>62</v>
      </c>
      <c r="B77" s="24"/>
      <c r="C77" s="43"/>
      <c r="D77" s="43"/>
      <c r="E77" s="42"/>
      <c r="F77" s="43"/>
      <c r="G77" s="44"/>
      <c r="H77" s="42"/>
      <c r="I77" s="45"/>
      <c r="J77" s="42"/>
      <c r="K77" s="42"/>
      <c r="L77" s="45"/>
      <c r="M77" s="42"/>
      <c r="N77" s="42"/>
    </row>
    <row r="78" spans="1:14" ht="20.100000000000001" customHeight="1" thickBot="1" x14ac:dyDescent="0.25">
      <c r="A78" s="27"/>
      <c r="B78" s="24"/>
      <c r="C78" s="131" t="s">
        <v>63</v>
      </c>
      <c r="D78" s="132"/>
      <c r="E78" s="119">
        <f>(E75*1.14)-E75</f>
        <v>0</v>
      </c>
      <c r="F78" s="118"/>
      <c r="G78" s="118"/>
      <c r="H78" s="119">
        <f>(H75*1.14)-H75</f>
        <v>0</v>
      </c>
      <c r="I78" s="118"/>
      <c r="J78" s="118"/>
      <c r="K78" s="119">
        <f>(K75*1.14)-K75</f>
        <v>0</v>
      </c>
      <c r="L78" s="118"/>
      <c r="M78" s="118"/>
      <c r="N78" s="134">
        <f>(N75*1.14)-N75</f>
        <v>0</v>
      </c>
    </row>
    <row r="79" spans="1:14" s="9" customFormat="1" ht="20.100000000000001" customHeight="1" x14ac:dyDescent="0.2">
      <c r="A79" s="32"/>
      <c r="B79" s="33"/>
      <c r="C79" s="59"/>
      <c r="D79" s="45"/>
      <c r="E79" s="42"/>
      <c r="F79" s="42"/>
      <c r="G79" s="42"/>
      <c r="H79" s="42"/>
      <c r="I79" s="42"/>
      <c r="J79" s="42"/>
      <c r="K79" s="42"/>
      <c r="L79" s="42"/>
      <c r="M79" s="42"/>
      <c r="N79" s="42"/>
    </row>
    <row r="80" spans="1:14" ht="26.25" customHeight="1" thickBot="1" x14ac:dyDescent="0.25">
      <c r="A80" s="27"/>
      <c r="B80" s="24"/>
      <c r="C80" s="24"/>
      <c r="D80" s="24"/>
      <c r="E80" s="26"/>
      <c r="F80" s="30" t="s">
        <v>26</v>
      </c>
      <c r="G80" s="31" t="s">
        <v>27</v>
      </c>
      <c r="H80" s="26"/>
      <c r="I80" s="30" t="s">
        <v>26</v>
      </c>
      <c r="J80" s="31" t="s">
        <v>27</v>
      </c>
      <c r="K80" s="26"/>
      <c r="L80" s="30" t="s">
        <v>26</v>
      </c>
      <c r="M80" s="31" t="s">
        <v>27</v>
      </c>
      <c r="N80" s="26"/>
    </row>
    <row r="81" spans="1:14" ht="20.100000000000001" customHeight="1" x14ac:dyDescent="0.2">
      <c r="A81" s="102" t="s">
        <v>64</v>
      </c>
      <c r="B81" s="24"/>
      <c r="C81" s="24"/>
      <c r="D81" s="24"/>
      <c r="E81" s="114">
        <f>SUM(E82:E83)</f>
        <v>0</v>
      </c>
      <c r="F81" s="80"/>
      <c r="G81" s="81"/>
      <c r="H81" s="114">
        <f>SUM(H82:H83)</f>
        <v>0</v>
      </c>
      <c r="I81" s="82"/>
      <c r="J81" s="83"/>
      <c r="K81" s="114">
        <f>SUM(K82:K83)</f>
        <v>0</v>
      </c>
      <c r="L81" s="82"/>
      <c r="M81" s="83"/>
      <c r="N81" s="114">
        <f>SUM(K81,H81,E81)</f>
        <v>0</v>
      </c>
    </row>
    <row r="82" spans="1:14" s="21" customFormat="1" ht="20.100000000000001" customHeight="1" x14ac:dyDescent="0.2">
      <c r="A82" s="34"/>
      <c r="B82" s="28">
        <v>11.1</v>
      </c>
      <c r="C82" s="69" t="s">
        <v>65</v>
      </c>
      <c r="D82" s="70"/>
      <c r="E82" s="100">
        <f>F82*G82</f>
        <v>0</v>
      </c>
      <c r="F82" s="71"/>
      <c r="G82" s="95"/>
      <c r="H82" s="100">
        <f>I82*J82</f>
        <v>0</v>
      </c>
      <c r="I82" s="71"/>
      <c r="J82" s="95"/>
      <c r="K82" s="100">
        <f>L82*M82</f>
        <v>0</v>
      </c>
      <c r="L82" s="71"/>
      <c r="M82" s="95"/>
      <c r="N82" s="100">
        <f>SUM(K82,H82,E82)</f>
        <v>0</v>
      </c>
    </row>
    <row r="83" spans="1:14" s="21" customFormat="1" ht="20.100000000000001" customHeight="1" x14ac:dyDescent="0.2">
      <c r="A83" s="34"/>
      <c r="B83" s="28">
        <v>11.2</v>
      </c>
      <c r="C83" s="69" t="s">
        <v>66</v>
      </c>
      <c r="D83" s="70"/>
      <c r="E83" s="100">
        <f>F83*G83</f>
        <v>0</v>
      </c>
      <c r="F83" s="71"/>
      <c r="G83" s="95"/>
      <c r="H83" s="100">
        <f>I83*J83</f>
        <v>0</v>
      </c>
      <c r="I83" s="71"/>
      <c r="J83" s="95"/>
      <c r="K83" s="100">
        <f>L83*M83</f>
        <v>0</v>
      </c>
      <c r="L83" s="71"/>
      <c r="M83" s="95"/>
      <c r="N83" s="100">
        <f>SUM(K83,H83,E83)</f>
        <v>0</v>
      </c>
    </row>
    <row r="84" spans="1:14" ht="13.5" thickBot="1" x14ac:dyDescent="0.25">
      <c r="A84" s="27"/>
      <c r="B84" s="24"/>
      <c r="C84" s="24"/>
      <c r="D84" s="24"/>
      <c r="E84" s="26"/>
      <c r="F84" s="24"/>
      <c r="G84" s="25"/>
      <c r="H84" s="26"/>
      <c r="I84" s="33"/>
      <c r="J84" s="26"/>
      <c r="K84" s="26"/>
      <c r="L84" s="33"/>
      <c r="M84" s="26"/>
      <c r="N84" s="26"/>
    </row>
    <row r="85" spans="1:14" s="11" customFormat="1" ht="17.25" thickTop="1" thickBot="1" x14ac:dyDescent="0.25">
      <c r="A85" s="117" t="s">
        <v>67</v>
      </c>
      <c r="B85" s="56"/>
      <c r="C85" s="56"/>
      <c r="D85" s="56"/>
      <c r="E85" s="137">
        <f>SUM(E81,E78,E75)</f>
        <v>0</v>
      </c>
      <c r="F85" s="138"/>
      <c r="G85" s="139"/>
      <c r="H85" s="137">
        <f>SUM(H81,H78,H75)</f>
        <v>0</v>
      </c>
      <c r="I85" s="138"/>
      <c r="J85" s="139"/>
      <c r="K85" s="137">
        <f>SUM(K81,K78,K75)</f>
        <v>0</v>
      </c>
      <c r="L85" s="138"/>
      <c r="M85" s="139"/>
      <c r="N85" s="137">
        <f>SUM(N81,N78,N75)</f>
        <v>0</v>
      </c>
    </row>
    <row r="86" spans="1:14" ht="13.5" thickTop="1" x14ac:dyDescent="0.2">
      <c r="A86" s="27"/>
      <c r="B86" s="24"/>
      <c r="C86" s="24"/>
      <c r="D86" s="24"/>
      <c r="E86" s="26"/>
      <c r="F86" s="24"/>
      <c r="G86" s="25"/>
      <c r="H86" s="26"/>
      <c r="I86" s="33"/>
      <c r="J86" s="26"/>
      <c r="K86" s="26"/>
      <c r="L86" s="33"/>
      <c r="M86" s="26"/>
      <c r="N86" s="26"/>
    </row>
    <row r="87" spans="1:14" x14ac:dyDescent="0.2">
      <c r="A87" s="11"/>
      <c r="E87" s="7"/>
      <c r="H87" s="7"/>
      <c r="I87" s="9"/>
      <c r="J87" s="7"/>
      <c r="K87" s="7"/>
      <c r="L87" s="9"/>
      <c r="M87" s="7"/>
    </row>
    <row r="88" spans="1:14" x14ac:dyDescent="0.2">
      <c r="A88" s="11"/>
      <c r="E88" s="7"/>
      <c r="H88" s="7"/>
      <c r="I88" s="9"/>
      <c r="J88" s="7"/>
      <c r="K88" s="7"/>
      <c r="L88" s="9"/>
      <c r="M88" s="7"/>
    </row>
    <row r="89" spans="1:14" x14ac:dyDescent="0.2">
      <c r="A89" s="11"/>
      <c r="E89" s="7"/>
      <c r="H89" s="7"/>
      <c r="I89" s="9"/>
      <c r="J89" s="7"/>
      <c r="K89" s="7"/>
      <c r="L89" s="9"/>
      <c r="M89" s="7"/>
    </row>
    <row r="90" spans="1:14" x14ac:dyDescent="0.2">
      <c r="A90" s="11"/>
      <c r="E90" s="7"/>
      <c r="H90" s="7"/>
      <c r="I90" s="9"/>
      <c r="J90" s="7"/>
      <c r="K90" s="7"/>
      <c r="L90" s="9"/>
      <c r="M90" s="7"/>
    </row>
    <row r="91" spans="1:14" x14ac:dyDescent="0.2">
      <c r="A91" s="11"/>
      <c r="E91" s="7"/>
      <c r="H91" s="7"/>
      <c r="I91" s="9"/>
      <c r="J91" s="7"/>
      <c r="K91" s="7"/>
      <c r="L91" s="9"/>
      <c r="M91" s="7"/>
    </row>
    <row r="92" spans="1:14" x14ac:dyDescent="0.2">
      <c r="A92" s="11"/>
      <c r="E92" s="7"/>
      <c r="H92" s="7"/>
      <c r="I92" s="9"/>
      <c r="J92" s="7"/>
      <c r="K92" s="7"/>
      <c r="L92" s="9"/>
      <c r="M92" s="7"/>
    </row>
    <row r="93" spans="1:14" x14ac:dyDescent="0.2">
      <c r="A93" s="11"/>
      <c r="E93" s="7"/>
      <c r="H93" s="7"/>
      <c r="I93" s="9"/>
      <c r="J93" s="7"/>
      <c r="K93" s="7"/>
      <c r="L93" s="9"/>
      <c r="M93" s="7"/>
    </row>
    <row r="94" spans="1:14" x14ac:dyDescent="0.2">
      <c r="A94" s="11"/>
      <c r="E94" s="7"/>
      <c r="H94" s="7"/>
      <c r="I94" s="9"/>
      <c r="J94" s="7"/>
      <c r="K94" s="7"/>
      <c r="L94" s="9"/>
      <c r="M94" s="7"/>
    </row>
    <row r="95" spans="1:14" x14ac:dyDescent="0.2">
      <c r="A95" s="11"/>
      <c r="E95" s="7"/>
      <c r="H95" s="7"/>
      <c r="I95" s="9"/>
      <c r="J95" s="7"/>
      <c r="K95" s="7"/>
      <c r="L95" s="9"/>
      <c r="M95" s="7"/>
    </row>
    <row r="96" spans="1:14" x14ac:dyDescent="0.2">
      <c r="A96" s="11"/>
      <c r="E96" s="7"/>
      <c r="H96" s="7"/>
      <c r="I96" s="9"/>
      <c r="J96" s="7"/>
      <c r="K96" s="7"/>
      <c r="L96" s="9"/>
      <c r="M96" s="7"/>
    </row>
    <row r="97" spans="1:13" x14ac:dyDescent="0.2">
      <c r="A97" s="11"/>
      <c r="E97" s="7"/>
      <c r="H97" s="7"/>
      <c r="I97" s="9"/>
      <c r="J97" s="7"/>
      <c r="K97" s="7"/>
      <c r="L97" s="9"/>
      <c r="M97" s="7"/>
    </row>
    <row r="98" spans="1:13" x14ac:dyDescent="0.2">
      <c r="A98" s="11"/>
      <c r="E98" s="7"/>
      <c r="H98" s="7"/>
      <c r="I98" s="9"/>
      <c r="J98" s="7"/>
      <c r="K98" s="7"/>
      <c r="L98" s="9"/>
      <c r="M98" s="7"/>
    </row>
    <row r="99" spans="1:13" x14ac:dyDescent="0.2">
      <c r="A99" s="11"/>
      <c r="E99" s="7"/>
      <c r="H99" s="7"/>
      <c r="I99" s="9"/>
      <c r="J99" s="7"/>
      <c r="K99" s="7"/>
      <c r="L99" s="9"/>
      <c r="M99" s="7"/>
    </row>
    <row r="100" spans="1:13" x14ac:dyDescent="0.2">
      <c r="A100" s="11"/>
      <c r="E100" s="7"/>
      <c r="H100" s="7"/>
      <c r="I100" s="9"/>
      <c r="J100" s="7"/>
      <c r="K100" s="7"/>
      <c r="L100" s="9"/>
      <c r="M100" s="7"/>
    </row>
    <row r="101" spans="1:13" x14ac:dyDescent="0.2">
      <c r="A101" s="11"/>
      <c r="E101" s="7"/>
      <c r="H101" s="7"/>
      <c r="I101" s="9"/>
      <c r="J101" s="7"/>
      <c r="K101" s="7"/>
      <c r="L101" s="9"/>
      <c r="M101" s="7"/>
    </row>
    <row r="102" spans="1:13" x14ac:dyDescent="0.2">
      <c r="A102" s="11"/>
      <c r="E102" s="7"/>
      <c r="H102" s="7"/>
      <c r="I102" s="9"/>
      <c r="J102" s="7"/>
      <c r="K102" s="7"/>
      <c r="L102" s="9"/>
      <c r="M102" s="7"/>
    </row>
    <row r="103" spans="1:13" x14ac:dyDescent="0.2">
      <c r="A103" s="11"/>
      <c r="E103" s="7"/>
      <c r="H103" s="7"/>
      <c r="I103" s="9"/>
      <c r="J103" s="7"/>
      <c r="K103" s="7"/>
      <c r="L103" s="9"/>
      <c r="M103" s="7"/>
    </row>
    <row r="104" spans="1:13" x14ac:dyDescent="0.2">
      <c r="A104" s="11"/>
      <c r="E104" s="7"/>
      <c r="H104" s="7"/>
      <c r="I104" s="9"/>
      <c r="J104" s="7"/>
      <c r="K104" s="7"/>
      <c r="L104" s="9"/>
      <c r="M104" s="7"/>
    </row>
    <row r="105" spans="1:13" x14ac:dyDescent="0.2">
      <c r="A105" s="11"/>
      <c r="E105" s="7"/>
      <c r="H105" s="7"/>
      <c r="I105" s="9"/>
      <c r="J105" s="7"/>
      <c r="K105" s="7"/>
      <c r="L105" s="9"/>
      <c r="M105" s="7"/>
    </row>
    <row r="106" spans="1:13" x14ac:dyDescent="0.2">
      <c r="A106" s="11"/>
      <c r="E106" s="7"/>
      <c r="H106" s="7"/>
      <c r="I106" s="9"/>
      <c r="J106" s="7"/>
      <c r="K106" s="7"/>
      <c r="L106" s="9"/>
      <c r="M106" s="7"/>
    </row>
    <row r="107" spans="1:13" x14ac:dyDescent="0.2">
      <c r="A107" s="11"/>
      <c r="E107" s="7"/>
      <c r="H107" s="7"/>
      <c r="I107" s="9"/>
      <c r="J107" s="7"/>
      <c r="K107" s="7"/>
      <c r="L107" s="9"/>
      <c r="M107" s="7"/>
    </row>
    <row r="108" spans="1:13" x14ac:dyDescent="0.2">
      <c r="A108" s="11"/>
      <c r="E108" s="7"/>
      <c r="H108" s="7"/>
      <c r="I108" s="9"/>
      <c r="J108" s="7"/>
      <c r="K108" s="7"/>
      <c r="L108" s="9"/>
      <c r="M108" s="7"/>
    </row>
    <row r="109" spans="1:13" x14ac:dyDescent="0.2">
      <c r="A109" s="11"/>
      <c r="E109" s="7"/>
      <c r="H109" s="7"/>
      <c r="I109" s="9"/>
      <c r="J109" s="7"/>
      <c r="K109" s="7"/>
      <c r="L109" s="9"/>
      <c r="M109" s="7"/>
    </row>
    <row r="110" spans="1:13" x14ac:dyDescent="0.2">
      <c r="A110" s="11"/>
      <c r="E110" s="7"/>
      <c r="H110" s="7"/>
      <c r="I110" s="9"/>
      <c r="J110" s="7"/>
      <c r="K110" s="7"/>
      <c r="L110" s="9"/>
      <c r="M110" s="7"/>
    </row>
    <row r="111" spans="1:13" x14ac:dyDescent="0.2">
      <c r="A111" s="11"/>
      <c r="E111" s="7"/>
      <c r="H111" s="7"/>
      <c r="I111" s="9"/>
      <c r="J111" s="7"/>
      <c r="K111" s="7"/>
      <c r="L111" s="9"/>
      <c r="M111" s="7"/>
    </row>
    <row r="112" spans="1:13" x14ac:dyDescent="0.2">
      <c r="A112" s="11"/>
      <c r="E112" s="7"/>
      <c r="H112" s="7"/>
      <c r="I112" s="9"/>
      <c r="J112" s="7"/>
      <c r="K112" s="7"/>
      <c r="L112" s="9"/>
      <c r="M112" s="7"/>
    </row>
    <row r="113" spans="1:13" x14ac:dyDescent="0.2">
      <c r="A113" s="11"/>
      <c r="E113" s="7"/>
      <c r="H113" s="7"/>
      <c r="I113" s="9"/>
      <c r="J113" s="7"/>
      <c r="K113" s="7"/>
      <c r="L113" s="9"/>
      <c r="M113" s="7"/>
    </row>
    <row r="114" spans="1:13" x14ac:dyDescent="0.2">
      <c r="A114" s="11"/>
      <c r="E114" s="7"/>
      <c r="H114" s="7"/>
      <c r="I114" s="9"/>
      <c r="J114" s="7"/>
      <c r="K114" s="7"/>
      <c r="L114" s="9"/>
      <c r="M114" s="7"/>
    </row>
    <row r="115" spans="1:13" x14ac:dyDescent="0.2">
      <c r="A115" s="11"/>
      <c r="E115" s="7"/>
      <c r="H115" s="7"/>
      <c r="I115" s="9"/>
      <c r="J115" s="7"/>
      <c r="K115" s="7"/>
      <c r="L115" s="9"/>
      <c r="M115" s="7"/>
    </row>
    <row r="116" spans="1:13" x14ac:dyDescent="0.2">
      <c r="A116" s="11"/>
      <c r="E116" s="7"/>
      <c r="H116" s="7"/>
      <c r="I116" s="9"/>
      <c r="J116" s="7"/>
      <c r="K116" s="7"/>
      <c r="L116" s="9"/>
      <c r="M116" s="7"/>
    </row>
    <row r="117" spans="1:13" x14ac:dyDescent="0.2">
      <c r="A117" s="11"/>
      <c r="E117" s="7"/>
      <c r="H117" s="7"/>
      <c r="I117" s="9"/>
      <c r="J117" s="7"/>
      <c r="K117" s="7"/>
      <c r="L117" s="9"/>
      <c r="M117" s="7"/>
    </row>
    <row r="118" spans="1:13" x14ac:dyDescent="0.2">
      <c r="A118" s="11"/>
      <c r="E118" s="7"/>
      <c r="H118" s="7"/>
      <c r="I118" s="9"/>
      <c r="J118" s="7"/>
      <c r="K118" s="7"/>
      <c r="L118" s="9"/>
      <c r="M118" s="7"/>
    </row>
    <row r="119" spans="1:13" x14ac:dyDescent="0.2">
      <c r="A119" s="11"/>
      <c r="E119" s="7"/>
      <c r="H119" s="7"/>
      <c r="I119" s="9"/>
      <c r="J119" s="7"/>
      <c r="K119" s="7"/>
      <c r="L119" s="9"/>
      <c r="M119" s="7"/>
    </row>
    <row r="120" spans="1:13" x14ac:dyDescent="0.2">
      <c r="A120" s="11"/>
      <c r="E120" s="7"/>
      <c r="H120" s="7"/>
      <c r="I120" s="9"/>
      <c r="J120" s="7"/>
      <c r="K120" s="7"/>
      <c r="L120" s="9"/>
      <c r="M120" s="7"/>
    </row>
    <row r="121" spans="1:13" x14ac:dyDescent="0.2">
      <c r="A121" s="11"/>
      <c r="E121" s="7"/>
      <c r="H121" s="7"/>
      <c r="I121" s="9"/>
      <c r="J121" s="7"/>
      <c r="K121" s="7"/>
      <c r="L121" s="9"/>
      <c r="M121" s="7"/>
    </row>
    <row r="122" spans="1:13" x14ac:dyDescent="0.2">
      <c r="A122" s="11"/>
      <c r="E122" s="7"/>
      <c r="H122" s="7"/>
      <c r="I122" s="9"/>
      <c r="J122" s="7"/>
      <c r="K122" s="7"/>
      <c r="L122" s="9"/>
      <c r="M122" s="7"/>
    </row>
    <row r="123" spans="1:13" x14ac:dyDescent="0.2">
      <c r="A123" s="11"/>
      <c r="E123" s="7"/>
      <c r="H123" s="7"/>
      <c r="I123" s="9"/>
      <c r="J123" s="7"/>
      <c r="K123" s="7"/>
      <c r="L123" s="9"/>
      <c r="M123" s="7"/>
    </row>
    <row r="124" spans="1:13" x14ac:dyDescent="0.2">
      <c r="A124" s="11"/>
      <c r="E124" s="7"/>
      <c r="H124" s="7"/>
      <c r="I124" s="9"/>
      <c r="J124" s="7"/>
      <c r="K124" s="7"/>
      <c r="L124" s="9"/>
      <c r="M124" s="7"/>
    </row>
    <row r="125" spans="1:13" x14ac:dyDescent="0.2">
      <c r="A125" s="11"/>
      <c r="E125" s="7"/>
      <c r="H125" s="7"/>
      <c r="I125" s="9"/>
      <c r="J125" s="7"/>
      <c r="K125" s="7"/>
      <c r="L125" s="9"/>
      <c r="M125" s="7"/>
    </row>
    <row r="126" spans="1:13" x14ac:dyDescent="0.2">
      <c r="A126" s="11"/>
      <c r="E126" s="7"/>
      <c r="H126" s="7"/>
      <c r="I126" s="9"/>
      <c r="J126" s="7"/>
      <c r="K126" s="7"/>
      <c r="L126" s="9"/>
      <c r="M126" s="7"/>
    </row>
    <row r="127" spans="1:13" x14ac:dyDescent="0.2">
      <c r="A127" s="11"/>
      <c r="E127" s="7"/>
      <c r="H127" s="7"/>
      <c r="I127" s="9"/>
      <c r="J127" s="7"/>
      <c r="K127" s="7"/>
      <c r="L127" s="9"/>
      <c r="M127" s="7"/>
    </row>
    <row r="128" spans="1:13" x14ac:dyDescent="0.2">
      <c r="A128" s="11"/>
      <c r="E128" s="7"/>
      <c r="H128" s="7"/>
      <c r="I128" s="9"/>
      <c r="J128" s="7"/>
      <c r="K128" s="7"/>
      <c r="L128" s="9"/>
      <c r="M128" s="7"/>
    </row>
    <row r="129" spans="1:13" x14ac:dyDescent="0.2">
      <c r="A129" s="11"/>
      <c r="E129" s="7"/>
      <c r="H129" s="7"/>
      <c r="I129" s="9"/>
      <c r="J129" s="7"/>
      <c r="K129" s="7"/>
      <c r="L129" s="9"/>
      <c r="M129" s="7"/>
    </row>
    <row r="130" spans="1:13" x14ac:dyDescent="0.2">
      <c r="A130" s="11"/>
      <c r="E130" s="7"/>
      <c r="H130" s="7"/>
      <c r="I130" s="9"/>
      <c r="J130" s="7"/>
      <c r="K130" s="7"/>
      <c r="L130" s="9"/>
      <c r="M130" s="7"/>
    </row>
    <row r="131" spans="1:13" x14ac:dyDescent="0.2">
      <c r="A131" s="11"/>
      <c r="E131" s="7"/>
      <c r="H131" s="7"/>
      <c r="I131" s="9"/>
      <c r="J131" s="7"/>
      <c r="K131" s="7"/>
      <c r="L131" s="9"/>
      <c r="M131" s="7"/>
    </row>
    <row r="132" spans="1:13" x14ac:dyDescent="0.2">
      <c r="A132" s="11"/>
      <c r="E132" s="7"/>
      <c r="H132" s="7"/>
      <c r="I132" s="9"/>
      <c r="J132" s="7"/>
      <c r="K132" s="7"/>
      <c r="L132" s="9"/>
      <c r="M132" s="7"/>
    </row>
    <row r="133" spans="1:13" x14ac:dyDescent="0.2">
      <c r="A133" s="11"/>
      <c r="E133" s="7"/>
      <c r="H133" s="7"/>
      <c r="I133" s="9"/>
      <c r="J133" s="7"/>
      <c r="K133" s="7"/>
      <c r="L133" s="9"/>
      <c r="M133" s="7"/>
    </row>
    <row r="134" spans="1:13" x14ac:dyDescent="0.2">
      <c r="A134" s="11"/>
      <c r="E134" s="7"/>
      <c r="H134" s="7"/>
      <c r="I134" s="9"/>
      <c r="J134" s="7"/>
      <c r="K134" s="7"/>
      <c r="L134" s="9"/>
      <c r="M134" s="7"/>
    </row>
    <row r="135" spans="1:13" x14ac:dyDescent="0.2">
      <c r="A135" s="11"/>
      <c r="E135" s="7"/>
      <c r="H135" s="7"/>
      <c r="I135" s="9"/>
      <c r="J135" s="7"/>
      <c r="K135" s="7"/>
      <c r="L135" s="9"/>
      <c r="M135" s="7"/>
    </row>
    <row r="136" spans="1:13" x14ac:dyDescent="0.2">
      <c r="A136" s="11"/>
      <c r="E136" s="7"/>
      <c r="H136" s="7"/>
      <c r="I136" s="9"/>
      <c r="J136" s="7"/>
      <c r="K136" s="7"/>
      <c r="L136" s="9"/>
      <c r="M136" s="7"/>
    </row>
    <row r="137" spans="1:13" x14ac:dyDescent="0.2">
      <c r="A137" s="11"/>
      <c r="E137" s="7"/>
      <c r="H137" s="7"/>
      <c r="I137" s="9"/>
      <c r="J137" s="7"/>
      <c r="K137" s="7"/>
      <c r="L137" s="9"/>
      <c r="M137" s="7"/>
    </row>
    <row r="138" spans="1:13" x14ac:dyDescent="0.2">
      <c r="A138" s="11"/>
      <c r="E138" s="7"/>
      <c r="H138" s="7"/>
      <c r="I138" s="9"/>
      <c r="J138" s="7"/>
      <c r="K138" s="7"/>
      <c r="L138" s="9"/>
      <c r="M138" s="7"/>
    </row>
    <row r="139" spans="1:13" x14ac:dyDescent="0.2">
      <c r="A139" s="11"/>
      <c r="E139" s="7"/>
      <c r="H139" s="7"/>
      <c r="I139" s="9"/>
      <c r="J139" s="7"/>
      <c r="K139" s="7"/>
      <c r="L139" s="9"/>
      <c r="M139" s="7"/>
    </row>
    <row r="140" spans="1:13" x14ac:dyDescent="0.2">
      <c r="A140" s="11"/>
      <c r="E140" s="7"/>
      <c r="H140" s="7"/>
      <c r="I140" s="9"/>
      <c r="J140" s="7"/>
      <c r="K140" s="7"/>
      <c r="L140" s="9"/>
      <c r="M140" s="7"/>
    </row>
    <row r="141" spans="1:13" x14ac:dyDescent="0.2">
      <c r="A141" s="11"/>
      <c r="E141" s="7"/>
      <c r="H141" s="7"/>
      <c r="I141" s="9"/>
      <c r="J141" s="7"/>
      <c r="K141" s="7"/>
      <c r="L141" s="9"/>
      <c r="M141" s="7"/>
    </row>
    <row r="142" spans="1:13" x14ac:dyDescent="0.2">
      <c r="A142" s="11"/>
      <c r="E142" s="7"/>
      <c r="H142" s="7"/>
      <c r="I142" s="9"/>
      <c r="J142" s="7"/>
      <c r="K142" s="7"/>
      <c r="L142" s="9"/>
      <c r="M142" s="7"/>
    </row>
    <row r="143" spans="1:13" x14ac:dyDescent="0.2">
      <c r="A143" s="11"/>
      <c r="E143" s="7"/>
      <c r="H143" s="7"/>
      <c r="I143" s="9"/>
      <c r="J143" s="7"/>
      <c r="K143" s="7"/>
      <c r="L143" s="9"/>
      <c r="M143" s="7"/>
    </row>
    <row r="144" spans="1:13" x14ac:dyDescent="0.2">
      <c r="A144" s="11"/>
      <c r="E144" s="7"/>
      <c r="H144" s="7"/>
      <c r="I144" s="9"/>
      <c r="J144" s="7"/>
      <c r="K144" s="7"/>
      <c r="L144" s="9"/>
      <c r="M144" s="7"/>
    </row>
    <row r="145" spans="1:13" x14ac:dyDescent="0.2">
      <c r="A145" s="11"/>
      <c r="E145" s="7"/>
      <c r="H145" s="7"/>
      <c r="I145" s="9"/>
      <c r="J145" s="7"/>
      <c r="K145" s="7"/>
      <c r="L145" s="9"/>
      <c r="M145" s="7"/>
    </row>
    <row r="146" spans="1:13" x14ac:dyDescent="0.2">
      <c r="A146" s="11"/>
      <c r="E146" s="7"/>
      <c r="H146" s="7"/>
      <c r="I146" s="9"/>
      <c r="J146" s="7"/>
      <c r="K146" s="7"/>
      <c r="L146" s="9"/>
      <c r="M146" s="7"/>
    </row>
    <row r="147" spans="1:13" x14ac:dyDescent="0.2">
      <c r="A147" s="11"/>
      <c r="E147" s="7"/>
      <c r="H147" s="7"/>
      <c r="I147" s="9"/>
      <c r="J147" s="7"/>
      <c r="K147" s="7"/>
      <c r="L147" s="9"/>
      <c r="M147" s="7"/>
    </row>
    <row r="148" spans="1:13" x14ac:dyDescent="0.2">
      <c r="A148" s="11"/>
      <c r="E148" s="7"/>
      <c r="H148" s="7"/>
      <c r="I148" s="9"/>
      <c r="J148" s="7"/>
      <c r="K148" s="7"/>
      <c r="L148" s="9"/>
      <c r="M148" s="7"/>
    </row>
    <row r="149" spans="1:13" x14ac:dyDescent="0.2">
      <c r="A149" s="11"/>
      <c r="E149" s="7"/>
      <c r="H149" s="7"/>
      <c r="I149" s="9"/>
      <c r="J149" s="7"/>
      <c r="K149" s="7"/>
      <c r="L149" s="9"/>
      <c r="M149" s="7"/>
    </row>
    <row r="150" spans="1:13" x14ac:dyDescent="0.2">
      <c r="A150" s="11"/>
      <c r="E150" s="7"/>
      <c r="H150" s="7"/>
      <c r="I150" s="9"/>
      <c r="J150" s="7"/>
      <c r="K150" s="7"/>
      <c r="L150" s="9"/>
      <c r="M150" s="7"/>
    </row>
    <row r="151" spans="1:13" x14ac:dyDescent="0.2">
      <c r="A151" s="11"/>
      <c r="E151" s="7"/>
      <c r="H151" s="7"/>
      <c r="I151" s="9"/>
      <c r="J151" s="7"/>
      <c r="K151" s="7"/>
      <c r="L151" s="9"/>
      <c r="M151" s="7"/>
    </row>
    <row r="152" spans="1:13" x14ac:dyDescent="0.2">
      <c r="A152" s="11"/>
      <c r="E152" s="7"/>
      <c r="H152" s="7"/>
      <c r="I152" s="9"/>
      <c r="J152" s="7"/>
      <c r="K152" s="7"/>
      <c r="L152" s="9"/>
      <c r="M152" s="7"/>
    </row>
    <row r="153" spans="1:13" x14ac:dyDescent="0.2">
      <c r="A153" s="11"/>
      <c r="E153" s="7"/>
      <c r="H153" s="7"/>
      <c r="I153" s="9"/>
      <c r="J153" s="7"/>
      <c r="K153" s="7"/>
      <c r="L153" s="9"/>
      <c r="M153" s="7"/>
    </row>
    <row r="154" spans="1:13" x14ac:dyDescent="0.2">
      <c r="A154" s="11"/>
      <c r="E154" s="7"/>
      <c r="H154" s="7"/>
      <c r="I154" s="9"/>
      <c r="J154" s="7"/>
      <c r="K154" s="7"/>
      <c r="L154" s="9"/>
      <c r="M154" s="7"/>
    </row>
    <row r="155" spans="1:13" x14ac:dyDescent="0.2">
      <c r="A155" s="11"/>
      <c r="E155" s="7"/>
      <c r="H155" s="7"/>
      <c r="I155" s="9"/>
      <c r="J155" s="7"/>
      <c r="K155" s="7"/>
      <c r="L155" s="9"/>
      <c r="M155" s="7"/>
    </row>
    <row r="156" spans="1:13" x14ac:dyDescent="0.2">
      <c r="A156" s="11"/>
      <c r="E156" s="7"/>
      <c r="H156" s="7"/>
      <c r="I156" s="9"/>
      <c r="J156" s="7"/>
      <c r="K156" s="7"/>
      <c r="L156" s="9"/>
      <c r="M156" s="7"/>
    </row>
    <row r="157" spans="1:13" x14ac:dyDescent="0.2">
      <c r="A157" s="11"/>
      <c r="E157" s="7"/>
      <c r="H157" s="7"/>
      <c r="I157" s="9"/>
      <c r="J157" s="7"/>
      <c r="K157" s="7"/>
      <c r="L157" s="9"/>
      <c r="M157" s="7"/>
    </row>
    <row r="158" spans="1:13" x14ac:dyDescent="0.2">
      <c r="A158" s="11"/>
      <c r="E158" s="7"/>
      <c r="H158" s="7"/>
      <c r="I158" s="9"/>
      <c r="J158" s="7"/>
      <c r="K158" s="7"/>
      <c r="L158" s="9"/>
      <c r="M158" s="7"/>
    </row>
    <row r="159" spans="1:13" x14ac:dyDescent="0.2">
      <c r="A159" s="11"/>
      <c r="E159" s="7"/>
      <c r="H159" s="7"/>
      <c r="I159" s="9"/>
      <c r="J159" s="7"/>
      <c r="K159" s="7"/>
      <c r="L159" s="9"/>
      <c r="M159" s="7"/>
    </row>
    <row r="160" spans="1:13" x14ac:dyDescent="0.2">
      <c r="A160" s="11"/>
      <c r="E160" s="7"/>
      <c r="H160" s="7"/>
      <c r="I160" s="9"/>
      <c r="J160" s="7"/>
      <c r="K160" s="7"/>
      <c r="L160" s="9"/>
      <c r="M160" s="7"/>
    </row>
    <row r="161" spans="1:13" x14ac:dyDescent="0.2">
      <c r="A161" s="11"/>
      <c r="E161" s="7"/>
      <c r="H161" s="7"/>
      <c r="I161" s="9"/>
      <c r="J161" s="7"/>
      <c r="K161" s="7"/>
      <c r="L161" s="9"/>
      <c r="M161" s="7"/>
    </row>
    <row r="162" spans="1:13" x14ac:dyDescent="0.2">
      <c r="A162" s="11"/>
      <c r="E162" s="7"/>
      <c r="H162" s="7"/>
      <c r="I162" s="9"/>
      <c r="J162" s="7"/>
      <c r="K162" s="7"/>
      <c r="L162" s="9"/>
      <c r="M162" s="7"/>
    </row>
    <row r="163" spans="1:13" x14ac:dyDescent="0.2">
      <c r="A163" s="11"/>
      <c r="E163" s="7"/>
      <c r="H163" s="7"/>
      <c r="I163" s="9"/>
      <c r="J163" s="7"/>
      <c r="K163" s="7"/>
      <c r="L163" s="9"/>
      <c r="M163" s="7"/>
    </row>
    <row r="164" spans="1:13" x14ac:dyDescent="0.2">
      <c r="A164" s="11"/>
      <c r="E164" s="7"/>
      <c r="H164" s="7"/>
      <c r="I164" s="9"/>
      <c r="J164" s="7"/>
      <c r="K164" s="7"/>
      <c r="L164" s="9"/>
      <c r="M164" s="7"/>
    </row>
    <row r="165" spans="1:13" x14ac:dyDescent="0.2">
      <c r="A165" s="11"/>
      <c r="E165" s="7"/>
      <c r="H165" s="7"/>
      <c r="I165" s="9"/>
      <c r="J165" s="7"/>
      <c r="K165" s="7"/>
      <c r="L165" s="9"/>
      <c r="M165" s="7"/>
    </row>
    <row r="166" spans="1:13" x14ac:dyDescent="0.2">
      <c r="A166" s="11"/>
      <c r="E166" s="7"/>
      <c r="H166" s="7"/>
      <c r="I166" s="9"/>
      <c r="J166" s="7"/>
      <c r="K166" s="7"/>
      <c r="L166" s="9"/>
      <c r="M166" s="7"/>
    </row>
    <row r="167" spans="1:13" x14ac:dyDescent="0.2">
      <c r="A167" s="11"/>
      <c r="E167" s="7"/>
      <c r="H167" s="7"/>
      <c r="I167" s="9"/>
      <c r="J167" s="7"/>
      <c r="K167" s="7"/>
      <c r="L167" s="9"/>
      <c r="M167" s="7"/>
    </row>
    <row r="168" spans="1:13" x14ac:dyDescent="0.2">
      <c r="A168" s="11"/>
      <c r="E168" s="7"/>
      <c r="H168" s="7"/>
      <c r="I168" s="9"/>
      <c r="J168" s="7"/>
      <c r="K168" s="7"/>
      <c r="L168" s="9"/>
      <c r="M168" s="7"/>
    </row>
    <row r="169" spans="1:13" x14ac:dyDescent="0.2">
      <c r="A169" s="11"/>
      <c r="E169" s="7"/>
      <c r="H169" s="7"/>
      <c r="I169" s="9"/>
      <c r="J169" s="7"/>
      <c r="K169" s="7"/>
      <c r="L169" s="9"/>
      <c r="M169" s="7"/>
    </row>
    <row r="170" spans="1:13" x14ac:dyDescent="0.2">
      <c r="A170" s="11"/>
      <c r="E170" s="7"/>
      <c r="H170" s="7"/>
      <c r="I170" s="9"/>
      <c r="J170" s="7"/>
      <c r="K170" s="7"/>
      <c r="L170" s="9"/>
      <c r="M170" s="7"/>
    </row>
    <row r="171" spans="1:13" x14ac:dyDescent="0.2">
      <c r="A171" s="11"/>
      <c r="E171" s="7"/>
      <c r="H171" s="7"/>
      <c r="I171" s="9"/>
      <c r="J171" s="7"/>
      <c r="K171" s="7"/>
      <c r="L171" s="9"/>
      <c r="M171" s="7"/>
    </row>
    <row r="172" spans="1:13" x14ac:dyDescent="0.2">
      <c r="A172" s="11"/>
      <c r="E172" s="7"/>
      <c r="H172" s="7"/>
      <c r="I172" s="9"/>
      <c r="J172" s="7"/>
      <c r="K172" s="7"/>
      <c r="L172" s="9"/>
      <c r="M172" s="7"/>
    </row>
    <row r="173" spans="1:13" x14ac:dyDescent="0.2">
      <c r="A173" s="11"/>
      <c r="E173" s="7"/>
      <c r="H173" s="7"/>
      <c r="I173" s="9"/>
      <c r="J173" s="7"/>
      <c r="K173" s="7"/>
      <c r="L173" s="9"/>
      <c r="M173" s="7"/>
    </row>
    <row r="174" spans="1:13" x14ac:dyDescent="0.2">
      <c r="A174" s="11"/>
      <c r="E174" s="7"/>
      <c r="H174" s="7"/>
      <c r="I174" s="9"/>
      <c r="J174" s="7"/>
      <c r="K174" s="7"/>
      <c r="L174" s="9"/>
      <c r="M174" s="7"/>
    </row>
    <row r="175" spans="1:13" x14ac:dyDescent="0.2">
      <c r="A175" s="11"/>
      <c r="E175" s="7"/>
      <c r="H175" s="7"/>
      <c r="I175" s="9"/>
      <c r="J175" s="7"/>
      <c r="K175" s="7"/>
      <c r="L175" s="9"/>
      <c r="M175" s="7"/>
    </row>
    <row r="176" spans="1:13" x14ac:dyDescent="0.2">
      <c r="A176" s="11"/>
      <c r="E176" s="7"/>
      <c r="H176" s="7"/>
      <c r="I176" s="9"/>
      <c r="J176" s="7"/>
      <c r="K176" s="7"/>
      <c r="L176" s="9"/>
      <c r="M176" s="7"/>
    </row>
    <row r="177" spans="1:13" x14ac:dyDescent="0.2">
      <c r="A177" s="11"/>
      <c r="E177" s="7"/>
      <c r="H177" s="7"/>
      <c r="I177" s="9"/>
      <c r="J177" s="7"/>
      <c r="K177" s="7"/>
      <c r="L177" s="9"/>
      <c r="M177" s="7"/>
    </row>
    <row r="178" spans="1:13" x14ac:dyDescent="0.2">
      <c r="A178" s="11"/>
      <c r="E178" s="7"/>
      <c r="H178" s="7"/>
      <c r="I178" s="9"/>
      <c r="J178" s="7"/>
      <c r="K178" s="7"/>
      <c r="L178" s="9"/>
      <c r="M178" s="7"/>
    </row>
    <row r="179" spans="1:13" x14ac:dyDescent="0.2">
      <c r="A179" s="11"/>
      <c r="E179" s="7"/>
      <c r="H179" s="7"/>
      <c r="I179" s="9"/>
      <c r="J179" s="7"/>
      <c r="K179" s="7"/>
      <c r="L179" s="9"/>
      <c r="M179" s="7"/>
    </row>
    <row r="180" spans="1:13" x14ac:dyDescent="0.2">
      <c r="A180" s="11"/>
      <c r="E180" s="7"/>
      <c r="H180" s="7"/>
      <c r="I180" s="9"/>
      <c r="J180" s="7"/>
      <c r="K180" s="7"/>
      <c r="L180" s="9"/>
      <c r="M180" s="7"/>
    </row>
    <row r="181" spans="1:13" x14ac:dyDescent="0.2">
      <c r="A181" s="11"/>
      <c r="E181" s="7"/>
      <c r="H181" s="7"/>
      <c r="I181" s="9"/>
      <c r="J181" s="7"/>
      <c r="K181" s="7"/>
      <c r="L181" s="9"/>
      <c r="M181" s="7"/>
    </row>
    <row r="182" spans="1:13" x14ac:dyDescent="0.2">
      <c r="A182" s="11"/>
      <c r="E182" s="7"/>
      <c r="H182" s="7"/>
      <c r="I182" s="9"/>
      <c r="J182" s="7"/>
      <c r="K182" s="7"/>
      <c r="L182" s="9"/>
      <c r="M182" s="7"/>
    </row>
    <row r="183" spans="1:13" x14ac:dyDescent="0.2">
      <c r="A183" s="11"/>
      <c r="E183" s="7"/>
      <c r="H183" s="7"/>
      <c r="I183" s="9"/>
      <c r="J183" s="7"/>
      <c r="K183" s="7"/>
      <c r="L183" s="9"/>
      <c r="M183" s="7"/>
    </row>
    <row r="184" spans="1:13" x14ac:dyDescent="0.2">
      <c r="A184" s="11"/>
      <c r="E184" s="7"/>
      <c r="H184" s="7"/>
      <c r="I184" s="9"/>
      <c r="J184" s="7"/>
      <c r="K184" s="7"/>
      <c r="L184" s="9"/>
      <c r="M184" s="7"/>
    </row>
    <row r="185" spans="1:13" x14ac:dyDescent="0.2">
      <c r="A185" s="11"/>
      <c r="E185" s="7"/>
      <c r="H185" s="7"/>
      <c r="I185" s="9"/>
      <c r="J185" s="7"/>
      <c r="K185" s="7"/>
      <c r="L185" s="9"/>
      <c r="M185" s="7"/>
    </row>
    <row r="186" spans="1:13" x14ac:dyDescent="0.2">
      <c r="A186" s="11"/>
      <c r="E186" s="7"/>
      <c r="H186" s="7"/>
      <c r="I186" s="9"/>
      <c r="J186" s="7"/>
      <c r="K186" s="7"/>
      <c r="L186" s="9"/>
      <c r="M186" s="7"/>
    </row>
    <row r="187" spans="1:13" x14ac:dyDescent="0.2">
      <c r="A187" s="11"/>
      <c r="E187" s="7"/>
      <c r="H187" s="7"/>
      <c r="I187" s="9"/>
      <c r="J187" s="7"/>
      <c r="K187" s="7"/>
      <c r="L187" s="9"/>
      <c r="M187" s="7"/>
    </row>
    <row r="188" spans="1:13" x14ac:dyDescent="0.2">
      <c r="A188" s="11"/>
      <c r="E188" s="7"/>
      <c r="H188" s="7"/>
      <c r="I188" s="9"/>
      <c r="J188" s="7"/>
      <c r="K188" s="7"/>
      <c r="L188" s="9"/>
      <c r="M188" s="7"/>
    </row>
    <row r="189" spans="1:13" x14ac:dyDescent="0.2">
      <c r="A189" s="11"/>
      <c r="E189" s="7"/>
      <c r="H189" s="7"/>
      <c r="I189" s="9"/>
      <c r="J189" s="7"/>
      <c r="K189" s="7"/>
      <c r="L189" s="9"/>
      <c r="M189" s="7"/>
    </row>
    <row r="190" spans="1:13" x14ac:dyDescent="0.2">
      <c r="A190" s="11"/>
      <c r="E190" s="7"/>
      <c r="H190" s="7"/>
      <c r="I190" s="9"/>
      <c r="J190" s="7"/>
      <c r="K190" s="7"/>
      <c r="L190" s="9"/>
      <c r="M190" s="7"/>
    </row>
    <row r="191" spans="1:13" x14ac:dyDescent="0.2">
      <c r="A191" s="11"/>
      <c r="E191" s="7"/>
      <c r="H191" s="7"/>
      <c r="I191" s="9"/>
      <c r="J191" s="7"/>
      <c r="K191" s="7"/>
      <c r="L191" s="9"/>
      <c r="M191" s="7"/>
    </row>
    <row r="192" spans="1:13" x14ac:dyDescent="0.2">
      <c r="A192" s="11"/>
      <c r="E192" s="7"/>
      <c r="H192" s="7"/>
      <c r="I192" s="9"/>
      <c r="J192" s="7"/>
      <c r="K192" s="7"/>
      <c r="L192" s="9"/>
      <c r="M192" s="7"/>
    </row>
    <row r="193" spans="1:13" x14ac:dyDescent="0.2">
      <c r="A193" s="11"/>
      <c r="E193" s="7"/>
      <c r="H193" s="7"/>
      <c r="I193" s="9"/>
      <c r="J193" s="7"/>
      <c r="K193" s="7"/>
      <c r="L193" s="9"/>
      <c r="M193" s="7"/>
    </row>
    <row r="194" spans="1:13" x14ac:dyDescent="0.2">
      <c r="A194" s="11"/>
      <c r="E194" s="7"/>
      <c r="H194" s="7"/>
      <c r="I194" s="9"/>
      <c r="J194" s="7"/>
      <c r="K194" s="7"/>
      <c r="L194" s="9"/>
      <c r="M194" s="7"/>
    </row>
    <row r="195" spans="1:13" x14ac:dyDescent="0.2">
      <c r="A195" s="11"/>
      <c r="E195" s="7"/>
      <c r="H195" s="7"/>
      <c r="I195" s="9"/>
      <c r="J195" s="7"/>
      <c r="K195" s="7"/>
      <c r="L195" s="9"/>
      <c r="M195" s="7"/>
    </row>
    <row r="196" spans="1:13" x14ac:dyDescent="0.2">
      <c r="A196" s="11"/>
      <c r="E196" s="7"/>
      <c r="H196" s="7"/>
      <c r="I196" s="9"/>
      <c r="J196" s="7"/>
      <c r="K196" s="7"/>
      <c r="L196" s="9"/>
      <c r="M196" s="7"/>
    </row>
    <row r="197" spans="1:13" x14ac:dyDescent="0.2">
      <c r="A197" s="11"/>
      <c r="E197" s="7"/>
      <c r="H197" s="7"/>
      <c r="I197" s="9"/>
      <c r="J197" s="7"/>
      <c r="K197" s="7"/>
      <c r="L197" s="9"/>
      <c r="M197" s="7"/>
    </row>
    <row r="198" spans="1:13" x14ac:dyDescent="0.2">
      <c r="A198" s="11"/>
      <c r="E198" s="7"/>
      <c r="H198" s="7"/>
      <c r="I198" s="9"/>
      <c r="J198" s="7"/>
      <c r="K198" s="7"/>
      <c r="L198" s="9"/>
      <c r="M198" s="7"/>
    </row>
    <row r="199" spans="1:13" x14ac:dyDescent="0.2">
      <c r="A199" s="11"/>
      <c r="E199" s="7"/>
      <c r="H199" s="7"/>
      <c r="I199" s="9"/>
      <c r="J199" s="7"/>
      <c r="K199" s="7"/>
      <c r="L199" s="9"/>
      <c r="M199" s="7"/>
    </row>
    <row r="200" spans="1:13" x14ac:dyDescent="0.2">
      <c r="A200" s="11"/>
      <c r="E200" s="7"/>
      <c r="H200" s="7"/>
      <c r="I200" s="9"/>
      <c r="J200" s="7"/>
      <c r="K200" s="7"/>
      <c r="L200" s="9"/>
      <c r="M200" s="7"/>
    </row>
    <row r="201" spans="1:13" x14ac:dyDescent="0.2">
      <c r="A201" s="11"/>
      <c r="E201" s="7"/>
      <c r="H201" s="7"/>
      <c r="I201" s="9"/>
      <c r="J201" s="7"/>
      <c r="K201" s="7"/>
      <c r="L201" s="9"/>
      <c r="M201" s="7"/>
    </row>
    <row r="202" spans="1:13" x14ac:dyDescent="0.2">
      <c r="A202" s="11"/>
      <c r="E202" s="7"/>
      <c r="H202" s="7"/>
      <c r="I202" s="9"/>
      <c r="J202" s="7"/>
      <c r="K202" s="7"/>
      <c r="L202" s="9"/>
      <c r="M202" s="7"/>
    </row>
    <row r="203" spans="1:13" x14ac:dyDescent="0.2">
      <c r="A203" s="11"/>
      <c r="E203" s="7"/>
      <c r="H203" s="7"/>
      <c r="I203" s="9"/>
      <c r="J203" s="7"/>
      <c r="K203" s="7"/>
      <c r="L203" s="9"/>
      <c r="M203" s="7"/>
    </row>
    <row r="204" spans="1:13" x14ac:dyDescent="0.2">
      <c r="A204" s="11"/>
      <c r="E204" s="7"/>
      <c r="H204" s="7"/>
      <c r="I204" s="9"/>
      <c r="J204" s="7"/>
      <c r="K204" s="7"/>
      <c r="L204" s="9"/>
      <c r="M204" s="7"/>
    </row>
    <row r="205" spans="1:13" x14ac:dyDescent="0.2">
      <c r="A205" s="11"/>
      <c r="E205" s="7"/>
      <c r="H205" s="7"/>
      <c r="I205" s="9"/>
      <c r="J205" s="7"/>
      <c r="K205" s="7"/>
      <c r="L205" s="9"/>
      <c r="M205" s="7"/>
    </row>
    <row r="206" spans="1:13" x14ac:dyDescent="0.2">
      <c r="A206" s="11"/>
      <c r="E206" s="7"/>
      <c r="H206" s="7"/>
      <c r="I206" s="9"/>
      <c r="J206" s="7"/>
      <c r="K206" s="7"/>
      <c r="L206" s="9"/>
      <c r="M206" s="7"/>
    </row>
    <row r="207" spans="1:13" x14ac:dyDescent="0.2">
      <c r="A207" s="11"/>
      <c r="E207" s="7"/>
      <c r="H207" s="7"/>
      <c r="I207" s="9"/>
      <c r="J207" s="7"/>
      <c r="K207" s="7"/>
      <c r="L207" s="9"/>
      <c r="M207" s="7"/>
    </row>
    <row r="208" spans="1:13" x14ac:dyDescent="0.2">
      <c r="A208" s="11"/>
      <c r="E208" s="7"/>
      <c r="H208" s="7"/>
      <c r="I208" s="9"/>
      <c r="J208" s="7"/>
      <c r="K208" s="7"/>
      <c r="L208" s="9"/>
      <c r="M208" s="7"/>
    </row>
    <row r="209" spans="1:13" x14ac:dyDescent="0.2">
      <c r="A209" s="11"/>
      <c r="E209" s="7"/>
      <c r="H209" s="7"/>
      <c r="I209" s="9"/>
      <c r="J209" s="7"/>
      <c r="K209" s="7"/>
      <c r="L209" s="9"/>
      <c r="M209" s="7"/>
    </row>
    <row r="210" spans="1:13" x14ac:dyDescent="0.2">
      <c r="A210" s="11"/>
      <c r="E210" s="7"/>
      <c r="H210" s="7"/>
      <c r="I210" s="9"/>
      <c r="J210" s="7"/>
      <c r="K210" s="7"/>
      <c r="L210" s="9"/>
      <c r="M210" s="7"/>
    </row>
    <row r="211" spans="1:13" x14ac:dyDescent="0.2">
      <c r="A211" s="11"/>
      <c r="E211" s="7"/>
      <c r="H211" s="7"/>
      <c r="I211" s="9"/>
      <c r="J211" s="7"/>
      <c r="K211" s="7"/>
      <c r="L211" s="9"/>
      <c r="M211" s="7"/>
    </row>
    <row r="212" spans="1:13" x14ac:dyDescent="0.2">
      <c r="A212" s="11"/>
      <c r="E212" s="7"/>
      <c r="H212" s="7"/>
      <c r="I212" s="9"/>
      <c r="J212" s="7"/>
      <c r="K212" s="7"/>
      <c r="L212" s="9"/>
      <c r="M212" s="7"/>
    </row>
    <row r="213" spans="1:13" x14ac:dyDescent="0.2">
      <c r="A213" s="11"/>
      <c r="E213" s="7"/>
      <c r="H213" s="7"/>
      <c r="I213" s="9"/>
      <c r="J213" s="7"/>
      <c r="K213" s="7"/>
      <c r="L213" s="9"/>
      <c r="M213" s="7"/>
    </row>
    <row r="214" spans="1:13" x14ac:dyDescent="0.2">
      <c r="A214" s="11"/>
      <c r="E214" s="7"/>
      <c r="H214" s="7"/>
      <c r="I214" s="9"/>
      <c r="J214" s="7"/>
      <c r="K214" s="7"/>
      <c r="L214" s="9"/>
      <c r="M214" s="7"/>
    </row>
    <row r="215" spans="1:13" x14ac:dyDescent="0.2">
      <c r="A215" s="11"/>
      <c r="E215" s="7"/>
      <c r="H215" s="7"/>
      <c r="I215" s="9"/>
      <c r="J215" s="7"/>
      <c r="K215" s="7"/>
      <c r="L215" s="9"/>
      <c r="M215" s="7"/>
    </row>
    <row r="216" spans="1:13" x14ac:dyDescent="0.2">
      <c r="A216" s="11"/>
      <c r="E216" s="7"/>
      <c r="H216" s="7"/>
      <c r="I216" s="9"/>
      <c r="J216" s="7"/>
      <c r="K216" s="7"/>
      <c r="L216" s="9"/>
      <c r="M216" s="7"/>
    </row>
    <row r="217" spans="1:13" x14ac:dyDescent="0.2">
      <c r="A217" s="11"/>
      <c r="E217" s="7"/>
      <c r="H217" s="7"/>
      <c r="I217" s="9"/>
      <c r="J217" s="7"/>
      <c r="K217" s="7"/>
      <c r="L217" s="9"/>
      <c r="M217" s="7"/>
    </row>
    <row r="218" spans="1:13" x14ac:dyDescent="0.2">
      <c r="A218" s="11"/>
      <c r="E218" s="7"/>
      <c r="H218" s="7"/>
      <c r="I218" s="9"/>
      <c r="J218" s="7"/>
      <c r="K218" s="7"/>
      <c r="L218" s="9"/>
      <c r="M218" s="7"/>
    </row>
    <row r="219" spans="1:13" x14ac:dyDescent="0.2">
      <c r="A219" s="11"/>
      <c r="E219" s="7"/>
      <c r="H219" s="7"/>
      <c r="I219" s="9"/>
      <c r="J219" s="7"/>
      <c r="K219" s="7"/>
      <c r="L219" s="9"/>
      <c r="M219" s="7"/>
    </row>
    <row r="220" spans="1:13" x14ac:dyDescent="0.2">
      <c r="A220" s="11"/>
      <c r="E220" s="7"/>
      <c r="H220" s="7"/>
      <c r="I220" s="9"/>
      <c r="J220" s="7"/>
      <c r="K220" s="7"/>
      <c r="L220" s="9"/>
      <c r="M220" s="7"/>
    </row>
    <row r="221" spans="1:13" x14ac:dyDescent="0.2">
      <c r="A221" s="11"/>
      <c r="E221" s="7"/>
      <c r="H221" s="7"/>
      <c r="I221" s="9"/>
      <c r="J221" s="7"/>
      <c r="K221" s="7"/>
      <c r="L221" s="9"/>
      <c r="M221" s="7"/>
    </row>
    <row r="222" spans="1:13" x14ac:dyDescent="0.2">
      <c r="A222" s="11"/>
      <c r="E222" s="7"/>
      <c r="H222" s="7"/>
      <c r="I222" s="9"/>
      <c r="J222" s="7"/>
      <c r="K222" s="7"/>
      <c r="L222" s="9"/>
      <c r="M222" s="7"/>
    </row>
    <row r="223" spans="1:13" x14ac:dyDescent="0.2">
      <c r="A223" s="11"/>
      <c r="E223" s="7"/>
      <c r="H223" s="7"/>
      <c r="I223" s="9"/>
      <c r="J223" s="7"/>
      <c r="K223" s="7"/>
      <c r="L223" s="9"/>
      <c r="M223" s="7"/>
    </row>
    <row r="224" spans="1:13" x14ac:dyDescent="0.2">
      <c r="A224" s="11"/>
      <c r="E224" s="7"/>
      <c r="H224" s="7"/>
      <c r="I224" s="9"/>
      <c r="J224" s="7"/>
      <c r="K224" s="7"/>
      <c r="L224" s="9"/>
      <c r="M224" s="7"/>
    </row>
    <row r="225" spans="1:13" x14ac:dyDescent="0.2">
      <c r="A225" s="11"/>
      <c r="E225" s="7"/>
      <c r="H225" s="7"/>
      <c r="I225" s="9"/>
      <c r="J225" s="7"/>
      <c r="K225" s="7"/>
      <c r="L225" s="9"/>
      <c r="M225" s="7"/>
    </row>
    <row r="226" spans="1:13" x14ac:dyDescent="0.2">
      <c r="A226" s="11"/>
      <c r="E226" s="7"/>
      <c r="H226" s="7"/>
      <c r="I226" s="9"/>
      <c r="J226" s="7"/>
      <c r="K226" s="7"/>
      <c r="L226" s="9"/>
      <c r="M226" s="7"/>
    </row>
    <row r="227" spans="1:13" x14ac:dyDescent="0.2">
      <c r="A227" s="11"/>
      <c r="E227" s="7"/>
      <c r="H227" s="7"/>
      <c r="I227" s="9"/>
      <c r="J227" s="7"/>
      <c r="K227" s="7"/>
      <c r="L227" s="9"/>
      <c r="M227" s="7"/>
    </row>
    <row r="228" spans="1:13" x14ac:dyDescent="0.2">
      <c r="A228" s="11"/>
      <c r="E228" s="7"/>
      <c r="H228" s="7"/>
      <c r="I228" s="9"/>
      <c r="J228" s="7"/>
      <c r="K228" s="7"/>
      <c r="L228" s="9"/>
      <c r="M228" s="7"/>
    </row>
    <row r="229" spans="1:13" x14ac:dyDescent="0.2">
      <c r="A229" s="11"/>
      <c r="E229" s="7"/>
      <c r="H229" s="7"/>
      <c r="I229" s="9"/>
      <c r="J229" s="7"/>
      <c r="K229" s="7"/>
      <c r="L229" s="9"/>
      <c r="M229" s="7"/>
    </row>
    <row r="230" spans="1:13" x14ac:dyDescent="0.2">
      <c r="A230" s="11"/>
      <c r="E230" s="7"/>
      <c r="H230" s="7"/>
      <c r="I230" s="9"/>
      <c r="J230" s="7"/>
      <c r="K230" s="7"/>
      <c r="L230" s="9"/>
      <c r="M230" s="7"/>
    </row>
    <row r="231" spans="1:13" x14ac:dyDescent="0.2">
      <c r="A231" s="11"/>
      <c r="E231" s="7"/>
      <c r="H231" s="7"/>
      <c r="I231" s="9"/>
      <c r="J231" s="7"/>
      <c r="K231" s="7"/>
      <c r="L231" s="9"/>
      <c r="M231" s="7"/>
    </row>
    <row r="232" spans="1:13" x14ac:dyDescent="0.2">
      <c r="A232" s="11"/>
      <c r="E232" s="7"/>
      <c r="H232" s="7"/>
      <c r="I232" s="9"/>
      <c r="J232" s="7"/>
      <c r="K232" s="7"/>
      <c r="L232" s="9"/>
      <c r="M232" s="7"/>
    </row>
    <row r="233" spans="1:13" x14ac:dyDescent="0.2">
      <c r="A233" s="11"/>
      <c r="E233" s="7"/>
      <c r="H233" s="7"/>
      <c r="I233" s="9"/>
      <c r="J233" s="7"/>
      <c r="K233" s="7"/>
      <c r="L233" s="9"/>
      <c r="M233" s="7"/>
    </row>
    <row r="234" spans="1:13" x14ac:dyDescent="0.2">
      <c r="A234" s="11"/>
      <c r="E234" s="7"/>
      <c r="H234" s="7"/>
      <c r="I234" s="9"/>
      <c r="J234" s="7"/>
      <c r="K234" s="7"/>
      <c r="L234" s="9"/>
      <c r="M234" s="7"/>
    </row>
    <row r="235" spans="1:13" x14ac:dyDescent="0.2">
      <c r="A235" s="11"/>
      <c r="E235" s="7"/>
      <c r="H235" s="7"/>
      <c r="I235" s="9"/>
      <c r="J235" s="7"/>
      <c r="K235" s="7"/>
      <c r="L235" s="9"/>
      <c r="M235" s="7"/>
    </row>
    <row r="236" spans="1:13" x14ac:dyDescent="0.2">
      <c r="A236" s="11"/>
      <c r="E236" s="7"/>
      <c r="H236" s="7"/>
      <c r="I236" s="9"/>
      <c r="J236" s="7"/>
      <c r="K236" s="7"/>
      <c r="L236" s="9"/>
      <c r="M236" s="7"/>
    </row>
    <row r="237" spans="1:13" x14ac:dyDescent="0.2">
      <c r="A237" s="11"/>
      <c r="E237" s="7"/>
      <c r="H237" s="7"/>
      <c r="I237" s="9"/>
      <c r="J237" s="7"/>
      <c r="K237" s="7"/>
      <c r="L237" s="9"/>
      <c r="M237" s="7"/>
    </row>
    <row r="238" spans="1:13" x14ac:dyDescent="0.2">
      <c r="A238" s="11"/>
      <c r="E238" s="7"/>
      <c r="H238" s="7"/>
      <c r="I238" s="9"/>
      <c r="J238" s="7"/>
      <c r="K238" s="7"/>
      <c r="L238" s="9"/>
      <c r="M238" s="7"/>
    </row>
    <row r="239" spans="1:13" x14ac:dyDescent="0.2">
      <c r="A239" s="11"/>
      <c r="E239" s="7"/>
      <c r="H239" s="7"/>
      <c r="I239" s="9"/>
      <c r="J239" s="7"/>
      <c r="K239" s="7"/>
      <c r="L239" s="9"/>
      <c r="M239" s="7"/>
    </row>
    <row r="240" spans="1:13" x14ac:dyDescent="0.2">
      <c r="A240" s="11"/>
      <c r="E240" s="7"/>
      <c r="H240" s="7"/>
      <c r="I240" s="9"/>
      <c r="J240" s="7"/>
      <c r="K240" s="7"/>
      <c r="L240" s="9"/>
      <c r="M240" s="7"/>
    </row>
    <row r="241" spans="1:13" x14ac:dyDescent="0.2">
      <c r="A241" s="11"/>
      <c r="E241" s="7"/>
      <c r="H241" s="7"/>
      <c r="I241" s="9"/>
      <c r="J241" s="7"/>
      <c r="K241" s="7"/>
      <c r="L241" s="9"/>
      <c r="M241" s="7"/>
    </row>
    <row r="242" spans="1:13" x14ac:dyDescent="0.2">
      <c r="A242" s="11"/>
      <c r="E242" s="7"/>
      <c r="H242" s="7"/>
      <c r="I242" s="9"/>
      <c r="J242" s="7"/>
      <c r="K242" s="7"/>
      <c r="L242" s="9"/>
      <c r="M242" s="7"/>
    </row>
    <row r="243" spans="1:13" x14ac:dyDescent="0.2">
      <c r="A243" s="11"/>
      <c r="E243" s="7"/>
      <c r="H243" s="7"/>
      <c r="I243" s="9"/>
      <c r="J243" s="7"/>
      <c r="K243" s="7"/>
      <c r="L243" s="9"/>
      <c r="M243" s="7"/>
    </row>
    <row r="244" spans="1:13" x14ac:dyDescent="0.2">
      <c r="A244" s="11"/>
      <c r="E244" s="7"/>
      <c r="H244" s="7"/>
      <c r="I244" s="9"/>
      <c r="J244" s="7"/>
      <c r="K244" s="7"/>
      <c r="L244" s="9"/>
      <c r="M244" s="7"/>
    </row>
    <row r="245" spans="1:13" x14ac:dyDescent="0.2">
      <c r="A245" s="11"/>
      <c r="E245" s="7"/>
      <c r="H245" s="7"/>
      <c r="I245" s="9"/>
      <c r="J245" s="7"/>
      <c r="K245" s="7"/>
      <c r="L245" s="9"/>
      <c r="M245" s="7"/>
    </row>
    <row r="246" spans="1:13" x14ac:dyDescent="0.2">
      <c r="A246" s="11"/>
      <c r="E246" s="7"/>
      <c r="H246" s="7"/>
      <c r="I246" s="9"/>
      <c r="J246" s="7"/>
      <c r="K246" s="7"/>
      <c r="L246" s="9"/>
      <c r="M246" s="7"/>
    </row>
    <row r="247" spans="1:13" x14ac:dyDescent="0.2">
      <c r="A247" s="11"/>
      <c r="E247" s="7"/>
      <c r="H247" s="7"/>
      <c r="I247" s="9"/>
      <c r="J247" s="7"/>
      <c r="K247" s="7"/>
      <c r="L247" s="9"/>
      <c r="M247" s="7"/>
    </row>
    <row r="248" spans="1:13" x14ac:dyDescent="0.2">
      <c r="A248" s="11"/>
      <c r="E248" s="7"/>
      <c r="H248" s="7"/>
      <c r="I248" s="9"/>
      <c r="J248" s="7"/>
      <c r="K248" s="7"/>
      <c r="L248" s="9"/>
      <c r="M248" s="7"/>
    </row>
    <row r="249" spans="1:13" x14ac:dyDescent="0.2">
      <c r="A249" s="11"/>
      <c r="E249" s="7"/>
      <c r="H249" s="7"/>
      <c r="I249" s="9"/>
      <c r="J249" s="7"/>
      <c r="K249" s="7"/>
      <c r="L249" s="9"/>
      <c r="M249" s="7"/>
    </row>
    <row r="250" spans="1:13" x14ac:dyDescent="0.2">
      <c r="A250" s="11"/>
      <c r="E250" s="7"/>
      <c r="H250" s="7"/>
      <c r="I250" s="9"/>
      <c r="J250" s="7"/>
      <c r="K250" s="7"/>
      <c r="L250" s="9"/>
      <c r="M250" s="7"/>
    </row>
    <row r="251" spans="1:13" x14ac:dyDescent="0.2">
      <c r="A251" s="11"/>
      <c r="E251" s="7"/>
      <c r="H251" s="7"/>
      <c r="I251" s="9"/>
      <c r="J251" s="7"/>
      <c r="K251" s="7"/>
      <c r="L251" s="9"/>
      <c r="M251" s="7"/>
    </row>
    <row r="252" spans="1:13" x14ac:dyDescent="0.2">
      <c r="A252" s="11"/>
      <c r="E252" s="7"/>
      <c r="H252" s="7"/>
      <c r="I252" s="9"/>
      <c r="J252" s="7"/>
      <c r="K252" s="7"/>
      <c r="L252" s="9"/>
      <c r="M252" s="7"/>
    </row>
    <row r="253" spans="1:13" x14ac:dyDescent="0.2">
      <c r="A253" s="11"/>
      <c r="E253" s="7"/>
      <c r="H253" s="7"/>
      <c r="I253" s="9"/>
      <c r="J253" s="7"/>
      <c r="K253" s="7"/>
      <c r="L253" s="9"/>
      <c r="M253" s="7"/>
    </row>
    <row r="254" spans="1:13" x14ac:dyDescent="0.2">
      <c r="A254" s="11"/>
      <c r="E254" s="7"/>
      <c r="H254" s="7"/>
      <c r="I254" s="9"/>
      <c r="J254" s="7"/>
      <c r="K254" s="7"/>
      <c r="L254" s="9"/>
      <c r="M254" s="7"/>
    </row>
    <row r="255" spans="1:13" x14ac:dyDescent="0.2">
      <c r="A255" s="11"/>
      <c r="E255" s="7"/>
      <c r="H255" s="7"/>
      <c r="I255" s="9"/>
      <c r="J255" s="7"/>
      <c r="K255" s="7"/>
      <c r="L255" s="9"/>
      <c r="M255" s="7"/>
    </row>
    <row r="256" spans="1:13" x14ac:dyDescent="0.2">
      <c r="A256" s="11"/>
      <c r="E256" s="7"/>
      <c r="H256" s="7"/>
      <c r="I256" s="9"/>
      <c r="J256" s="7"/>
      <c r="K256" s="7"/>
      <c r="L256" s="9"/>
      <c r="M256" s="7"/>
    </row>
    <row r="257" spans="1:13" x14ac:dyDescent="0.2">
      <c r="A257" s="11"/>
      <c r="E257" s="7"/>
      <c r="H257" s="7"/>
      <c r="I257" s="9"/>
      <c r="J257" s="7"/>
      <c r="K257" s="7"/>
      <c r="L257" s="9"/>
      <c r="M257" s="7"/>
    </row>
    <row r="258" spans="1:13" x14ac:dyDescent="0.2">
      <c r="A258" s="11"/>
      <c r="E258" s="7"/>
      <c r="H258" s="7"/>
      <c r="I258" s="9"/>
      <c r="J258" s="7"/>
      <c r="K258" s="7"/>
      <c r="L258" s="9"/>
      <c r="M258" s="7"/>
    </row>
    <row r="259" spans="1:13" x14ac:dyDescent="0.2">
      <c r="A259" s="11"/>
      <c r="E259" s="7"/>
      <c r="H259" s="7"/>
      <c r="I259" s="9"/>
      <c r="J259" s="7"/>
      <c r="K259" s="7"/>
      <c r="L259" s="9"/>
      <c r="M259" s="7"/>
    </row>
    <row r="260" spans="1:13" x14ac:dyDescent="0.2">
      <c r="A260" s="11"/>
      <c r="E260" s="7"/>
      <c r="H260" s="7"/>
      <c r="I260" s="9"/>
      <c r="J260" s="7"/>
      <c r="K260" s="7"/>
      <c r="L260" s="9"/>
      <c r="M260" s="7"/>
    </row>
    <row r="261" spans="1:13" x14ac:dyDescent="0.2">
      <c r="A261" s="11"/>
      <c r="E261" s="7"/>
      <c r="H261" s="7"/>
      <c r="I261" s="9"/>
      <c r="J261" s="7"/>
      <c r="K261" s="7"/>
      <c r="L261" s="9"/>
      <c r="M261" s="7"/>
    </row>
    <row r="262" spans="1:13" x14ac:dyDescent="0.2">
      <c r="A262" s="11"/>
      <c r="E262" s="7"/>
      <c r="H262" s="7"/>
      <c r="I262" s="9"/>
      <c r="J262" s="7"/>
      <c r="K262" s="7"/>
      <c r="L262" s="9"/>
      <c r="M262" s="7"/>
    </row>
    <row r="263" spans="1:13" x14ac:dyDescent="0.2">
      <c r="A263" s="11"/>
      <c r="E263" s="7"/>
      <c r="H263" s="7"/>
      <c r="I263" s="9"/>
      <c r="J263" s="7"/>
      <c r="K263" s="7"/>
      <c r="L263" s="9"/>
      <c r="M263" s="7"/>
    </row>
    <row r="264" spans="1:13" x14ac:dyDescent="0.2">
      <c r="A264" s="11"/>
      <c r="E264" s="7"/>
      <c r="H264" s="7"/>
      <c r="I264" s="9"/>
      <c r="J264" s="7"/>
      <c r="K264" s="7"/>
      <c r="L264" s="9"/>
      <c r="M264" s="7"/>
    </row>
    <row r="265" spans="1:13" x14ac:dyDescent="0.2">
      <c r="A265" s="11"/>
      <c r="E265" s="7"/>
      <c r="H265" s="7"/>
      <c r="I265" s="9"/>
      <c r="J265" s="7"/>
      <c r="K265" s="7"/>
      <c r="L265" s="9"/>
      <c r="M265" s="7"/>
    </row>
    <row r="266" spans="1:13" x14ac:dyDescent="0.2">
      <c r="A266" s="11"/>
      <c r="E266" s="7"/>
      <c r="H266" s="7"/>
      <c r="I266" s="9"/>
      <c r="J266" s="7"/>
      <c r="K266" s="7"/>
      <c r="L266" s="9"/>
      <c r="M266" s="7"/>
    </row>
    <row r="267" spans="1:13" x14ac:dyDescent="0.2">
      <c r="A267" s="11"/>
      <c r="E267" s="7"/>
      <c r="H267" s="7"/>
      <c r="I267" s="9"/>
      <c r="J267" s="7"/>
      <c r="K267" s="7"/>
      <c r="L267" s="9"/>
      <c r="M267" s="7"/>
    </row>
    <row r="268" spans="1:13" x14ac:dyDescent="0.2">
      <c r="A268" s="11"/>
      <c r="E268" s="7"/>
      <c r="H268" s="7"/>
      <c r="I268" s="9"/>
      <c r="J268" s="7"/>
      <c r="K268" s="7"/>
      <c r="L268" s="9"/>
      <c r="M268" s="7"/>
    </row>
    <row r="269" spans="1:13" x14ac:dyDescent="0.2">
      <c r="A269" s="11"/>
      <c r="E269" s="7"/>
      <c r="H269" s="7"/>
      <c r="I269" s="9"/>
      <c r="J269" s="7"/>
      <c r="K269" s="7"/>
      <c r="L269" s="9"/>
      <c r="M269" s="7"/>
    </row>
    <row r="270" spans="1:13" x14ac:dyDescent="0.2">
      <c r="A270" s="11"/>
      <c r="E270" s="7"/>
      <c r="H270" s="7"/>
      <c r="I270" s="9"/>
      <c r="J270" s="7"/>
      <c r="K270" s="7"/>
      <c r="L270" s="9"/>
      <c r="M270" s="7"/>
    </row>
    <row r="271" spans="1:13" x14ac:dyDescent="0.2">
      <c r="A271" s="11"/>
      <c r="E271" s="7"/>
      <c r="H271" s="7"/>
      <c r="I271" s="9"/>
      <c r="J271" s="7"/>
      <c r="K271" s="7"/>
      <c r="L271" s="9"/>
      <c r="M271" s="7"/>
    </row>
    <row r="272" spans="1:13" x14ac:dyDescent="0.2">
      <c r="A272" s="11"/>
      <c r="E272" s="7"/>
      <c r="H272" s="7"/>
      <c r="I272" s="9"/>
      <c r="J272" s="7"/>
      <c r="K272" s="7"/>
      <c r="L272" s="9"/>
      <c r="M272" s="7"/>
    </row>
    <row r="273" spans="1:13" x14ac:dyDescent="0.2">
      <c r="A273" s="11"/>
      <c r="E273" s="7"/>
      <c r="H273" s="7"/>
      <c r="I273" s="9"/>
      <c r="J273" s="7"/>
      <c r="K273" s="7"/>
      <c r="L273" s="9"/>
      <c r="M273" s="7"/>
    </row>
    <row r="274" spans="1:13" x14ac:dyDescent="0.2">
      <c r="A274" s="11"/>
      <c r="E274" s="7"/>
      <c r="H274" s="7"/>
      <c r="I274" s="9"/>
      <c r="J274" s="7"/>
      <c r="K274" s="7"/>
      <c r="L274" s="9"/>
      <c r="M274" s="7"/>
    </row>
    <row r="275" spans="1:13" x14ac:dyDescent="0.2">
      <c r="A275" s="11"/>
      <c r="E275" s="7"/>
      <c r="H275" s="7"/>
      <c r="I275" s="9"/>
      <c r="J275" s="7"/>
      <c r="K275" s="7"/>
      <c r="L275" s="9"/>
      <c r="M275" s="7"/>
    </row>
    <row r="276" spans="1:13" x14ac:dyDescent="0.2">
      <c r="A276" s="11"/>
      <c r="E276" s="7"/>
      <c r="H276" s="7"/>
      <c r="I276" s="9"/>
      <c r="J276" s="7"/>
      <c r="K276" s="7"/>
      <c r="L276" s="9"/>
      <c r="M276" s="7"/>
    </row>
    <row r="277" spans="1:13" x14ac:dyDescent="0.2">
      <c r="A277" s="11"/>
      <c r="E277" s="7"/>
      <c r="H277" s="7"/>
      <c r="I277" s="9"/>
      <c r="J277" s="7"/>
      <c r="K277" s="7"/>
      <c r="L277" s="9"/>
      <c r="M277" s="7"/>
    </row>
    <row r="278" spans="1:13" x14ac:dyDescent="0.2">
      <c r="A278" s="11"/>
      <c r="E278" s="7"/>
      <c r="H278" s="7"/>
      <c r="I278" s="9"/>
      <c r="J278" s="7"/>
      <c r="K278" s="7"/>
      <c r="L278" s="9"/>
      <c r="M278" s="7"/>
    </row>
    <row r="279" spans="1:13" x14ac:dyDescent="0.2">
      <c r="A279" s="11"/>
      <c r="E279" s="7"/>
      <c r="H279" s="7"/>
      <c r="I279" s="9"/>
      <c r="J279" s="7"/>
      <c r="K279" s="7"/>
      <c r="L279" s="9"/>
      <c r="M279" s="7"/>
    </row>
    <row r="280" spans="1:13" x14ac:dyDescent="0.2">
      <c r="A280" s="11"/>
      <c r="E280" s="7"/>
      <c r="H280" s="7"/>
      <c r="I280" s="9"/>
      <c r="J280" s="7"/>
      <c r="K280" s="7"/>
      <c r="L280" s="9"/>
      <c r="M280" s="7"/>
    </row>
    <row r="281" spans="1:13" x14ac:dyDescent="0.2">
      <c r="A281" s="11"/>
      <c r="E281" s="7"/>
      <c r="H281" s="7"/>
      <c r="I281" s="9"/>
      <c r="J281" s="7"/>
      <c r="K281" s="7"/>
      <c r="L281" s="9"/>
      <c r="M281" s="7"/>
    </row>
    <row r="282" spans="1:13" x14ac:dyDescent="0.2">
      <c r="A282" s="11"/>
      <c r="E282" s="7"/>
      <c r="H282" s="7"/>
      <c r="I282" s="9"/>
      <c r="J282" s="7"/>
      <c r="K282" s="7"/>
      <c r="L282" s="9"/>
      <c r="M282" s="7"/>
    </row>
    <row r="283" spans="1:13" x14ac:dyDescent="0.2">
      <c r="A283" s="11"/>
      <c r="E283" s="7"/>
      <c r="H283" s="7"/>
      <c r="I283" s="9"/>
      <c r="J283" s="7"/>
      <c r="K283" s="7"/>
      <c r="L283" s="9"/>
      <c r="M283" s="7"/>
    </row>
    <row r="284" spans="1:13" x14ac:dyDescent="0.2">
      <c r="A284" s="11"/>
      <c r="E284" s="7"/>
      <c r="H284" s="7"/>
      <c r="I284" s="9"/>
      <c r="J284" s="7"/>
      <c r="K284" s="7"/>
      <c r="L284" s="9"/>
      <c r="M284" s="7"/>
    </row>
    <row r="285" spans="1:13" x14ac:dyDescent="0.2">
      <c r="A285" s="11"/>
      <c r="E285" s="7"/>
      <c r="H285" s="7"/>
      <c r="I285" s="9"/>
      <c r="J285" s="7"/>
      <c r="K285" s="7"/>
      <c r="L285" s="9"/>
      <c r="M285" s="7"/>
    </row>
    <row r="286" spans="1:13" x14ac:dyDescent="0.2">
      <c r="A286" s="11"/>
      <c r="E286" s="7"/>
      <c r="H286" s="7"/>
      <c r="I286" s="9"/>
      <c r="J286" s="7"/>
      <c r="K286" s="7"/>
      <c r="L286" s="9"/>
      <c r="M286" s="7"/>
    </row>
    <row r="287" spans="1:13" x14ac:dyDescent="0.2">
      <c r="A287" s="11"/>
      <c r="E287" s="7"/>
      <c r="H287" s="7"/>
      <c r="I287" s="9"/>
      <c r="J287" s="7"/>
      <c r="K287" s="7"/>
      <c r="L287" s="9"/>
      <c r="M287" s="7"/>
    </row>
    <row r="288" spans="1:13" x14ac:dyDescent="0.2">
      <c r="A288" s="11"/>
      <c r="E288" s="7"/>
      <c r="H288" s="7"/>
      <c r="I288" s="9"/>
      <c r="J288" s="7"/>
      <c r="K288" s="7"/>
      <c r="L288" s="9"/>
      <c r="M288" s="7"/>
    </row>
    <row r="289" spans="1:13" x14ac:dyDescent="0.2">
      <c r="A289" s="11"/>
      <c r="E289" s="7"/>
      <c r="H289" s="7"/>
      <c r="I289" s="9"/>
      <c r="J289" s="7"/>
      <c r="K289" s="7"/>
      <c r="L289" s="9"/>
      <c r="M289" s="7"/>
    </row>
    <row r="290" spans="1:13" x14ac:dyDescent="0.2">
      <c r="A290" s="11"/>
      <c r="E290" s="7"/>
      <c r="H290" s="7"/>
      <c r="I290" s="9"/>
      <c r="J290" s="7"/>
      <c r="K290" s="7"/>
      <c r="L290" s="9"/>
      <c r="M290" s="7"/>
    </row>
    <row r="291" spans="1:13" x14ac:dyDescent="0.2">
      <c r="A291" s="11"/>
      <c r="E291" s="7"/>
      <c r="H291" s="7"/>
      <c r="I291" s="9"/>
      <c r="J291" s="7"/>
      <c r="K291" s="7"/>
      <c r="L291" s="9"/>
      <c r="M291" s="7"/>
    </row>
    <row r="292" spans="1:13" x14ac:dyDescent="0.2">
      <c r="A292" s="11"/>
      <c r="E292" s="7"/>
      <c r="H292" s="7"/>
      <c r="I292" s="9"/>
      <c r="J292" s="7"/>
      <c r="K292" s="7"/>
      <c r="L292" s="9"/>
      <c r="M292" s="7"/>
    </row>
    <row r="293" spans="1:13" x14ac:dyDescent="0.2">
      <c r="A293" s="11"/>
      <c r="E293" s="7"/>
      <c r="H293" s="7"/>
      <c r="I293" s="9"/>
      <c r="J293" s="7"/>
      <c r="K293" s="7"/>
      <c r="L293" s="9"/>
      <c r="M293" s="7"/>
    </row>
    <row r="294" spans="1:13" x14ac:dyDescent="0.2">
      <c r="A294" s="11"/>
      <c r="E294" s="7"/>
      <c r="H294" s="7"/>
      <c r="I294" s="9"/>
      <c r="J294" s="7"/>
      <c r="K294" s="7"/>
      <c r="L294" s="9"/>
      <c r="M294" s="7"/>
    </row>
    <row r="295" spans="1:13" x14ac:dyDescent="0.2">
      <c r="A295" s="11"/>
      <c r="E295" s="7"/>
      <c r="H295" s="7"/>
      <c r="I295" s="9"/>
      <c r="J295" s="7"/>
      <c r="K295" s="7"/>
      <c r="L295" s="9"/>
      <c r="M295" s="7"/>
    </row>
    <row r="296" spans="1:13" x14ac:dyDescent="0.2">
      <c r="A296" s="11"/>
      <c r="E296" s="7"/>
      <c r="H296" s="7"/>
      <c r="I296" s="9"/>
      <c r="J296" s="7"/>
      <c r="K296" s="7"/>
      <c r="L296" s="9"/>
      <c r="M296" s="7"/>
    </row>
    <row r="297" spans="1:13" x14ac:dyDescent="0.2">
      <c r="A297" s="11"/>
      <c r="E297" s="7"/>
      <c r="H297" s="7"/>
      <c r="I297" s="9"/>
      <c r="J297" s="7"/>
      <c r="K297" s="7"/>
      <c r="L297" s="9"/>
      <c r="M297" s="7"/>
    </row>
    <row r="298" spans="1:13" x14ac:dyDescent="0.2">
      <c r="A298" s="11"/>
      <c r="E298" s="7"/>
      <c r="H298" s="7"/>
      <c r="I298" s="9"/>
      <c r="J298" s="7"/>
      <c r="K298" s="7"/>
      <c r="L298" s="9"/>
      <c r="M298" s="7"/>
    </row>
    <row r="299" spans="1:13" x14ac:dyDescent="0.2">
      <c r="A299" s="11"/>
      <c r="E299" s="7"/>
      <c r="H299" s="7"/>
      <c r="I299" s="9"/>
      <c r="J299" s="7"/>
      <c r="K299" s="7"/>
      <c r="L299" s="9"/>
      <c r="M299" s="7"/>
    </row>
    <row r="300" spans="1:13" x14ac:dyDescent="0.2">
      <c r="A300" s="11"/>
      <c r="E300" s="7"/>
      <c r="H300" s="7"/>
      <c r="I300" s="9"/>
      <c r="J300" s="7"/>
      <c r="K300" s="7"/>
      <c r="L300" s="9"/>
      <c r="M300" s="7"/>
    </row>
    <row r="301" spans="1:13" x14ac:dyDescent="0.2">
      <c r="A301" s="11"/>
      <c r="E301" s="7"/>
      <c r="H301" s="7"/>
      <c r="I301" s="9"/>
      <c r="J301" s="7"/>
      <c r="K301" s="7"/>
      <c r="L301" s="9"/>
      <c r="M301" s="7"/>
    </row>
    <row r="302" spans="1:13" x14ac:dyDescent="0.2">
      <c r="A302" s="11"/>
      <c r="E302" s="7"/>
      <c r="H302" s="7"/>
      <c r="I302" s="9"/>
      <c r="J302" s="7"/>
      <c r="K302" s="7"/>
      <c r="L302" s="9"/>
      <c r="M302" s="7"/>
    </row>
    <row r="303" spans="1:13" x14ac:dyDescent="0.2">
      <c r="A303" s="11"/>
      <c r="E303" s="7"/>
      <c r="H303" s="7"/>
      <c r="I303" s="9"/>
      <c r="J303" s="7"/>
      <c r="K303" s="7"/>
      <c r="L303" s="9"/>
      <c r="M303" s="7"/>
    </row>
    <row r="304" spans="1:13" x14ac:dyDescent="0.2">
      <c r="A304" s="11"/>
      <c r="E304" s="7"/>
      <c r="H304" s="7"/>
      <c r="I304" s="9"/>
      <c r="J304" s="7"/>
      <c r="K304" s="7"/>
      <c r="L304" s="9"/>
      <c r="M304" s="7"/>
    </row>
    <row r="305" spans="1:13" x14ac:dyDescent="0.2">
      <c r="A305" s="11"/>
      <c r="E305" s="7"/>
      <c r="H305" s="7"/>
      <c r="I305" s="9"/>
      <c r="J305" s="7"/>
      <c r="K305" s="7"/>
      <c r="L305" s="9"/>
      <c r="M305" s="7"/>
    </row>
    <row r="306" spans="1:13" x14ac:dyDescent="0.2">
      <c r="A306" s="11"/>
      <c r="E306" s="7"/>
      <c r="H306" s="7"/>
      <c r="I306" s="9"/>
      <c r="J306" s="7"/>
      <c r="K306" s="7"/>
      <c r="L306" s="9"/>
      <c r="M306" s="7"/>
    </row>
    <row r="307" spans="1:13" x14ac:dyDescent="0.2">
      <c r="A307" s="11"/>
      <c r="E307" s="7"/>
      <c r="H307" s="7"/>
      <c r="I307" s="9"/>
      <c r="J307" s="7"/>
      <c r="K307" s="7"/>
      <c r="L307" s="9"/>
      <c r="M307" s="7"/>
    </row>
    <row r="308" spans="1:13" x14ac:dyDescent="0.2">
      <c r="A308" s="11"/>
      <c r="E308" s="7"/>
      <c r="H308" s="7"/>
      <c r="I308" s="9"/>
      <c r="J308" s="7"/>
      <c r="K308" s="7"/>
      <c r="L308" s="9"/>
      <c r="M308" s="7"/>
    </row>
    <row r="309" spans="1:13" x14ac:dyDescent="0.2">
      <c r="A309" s="11"/>
      <c r="E309" s="7"/>
      <c r="H309" s="7"/>
      <c r="I309" s="9"/>
      <c r="J309" s="7"/>
      <c r="K309" s="7"/>
      <c r="L309" s="9"/>
      <c r="M309" s="7"/>
    </row>
    <row r="310" spans="1:13" x14ac:dyDescent="0.2">
      <c r="A310" s="11"/>
      <c r="E310" s="7"/>
      <c r="H310" s="7"/>
      <c r="I310" s="9"/>
      <c r="J310" s="7"/>
      <c r="K310" s="7"/>
      <c r="L310" s="9"/>
      <c r="M310" s="7"/>
    </row>
    <row r="311" spans="1:13" x14ac:dyDescent="0.2">
      <c r="A311" s="11"/>
      <c r="E311" s="7"/>
      <c r="H311" s="7"/>
      <c r="I311" s="9"/>
      <c r="J311" s="7"/>
      <c r="K311" s="7"/>
      <c r="L311" s="9"/>
      <c r="M311" s="7"/>
    </row>
    <row r="312" spans="1:13" x14ac:dyDescent="0.2">
      <c r="A312" s="11"/>
      <c r="E312" s="7"/>
      <c r="H312" s="7"/>
      <c r="I312" s="9"/>
      <c r="J312" s="7"/>
      <c r="K312" s="7"/>
      <c r="L312" s="9"/>
      <c r="M312" s="7"/>
    </row>
    <row r="313" spans="1:13" x14ac:dyDescent="0.2">
      <c r="A313" s="11"/>
      <c r="E313" s="7"/>
      <c r="H313" s="7"/>
      <c r="I313" s="9"/>
      <c r="J313" s="7"/>
      <c r="K313" s="7"/>
      <c r="L313" s="9"/>
      <c r="M313" s="7"/>
    </row>
    <row r="314" spans="1:13" x14ac:dyDescent="0.2">
      <c r="A314" s="11"/>
      <c r="E314" s="7"/>
      <c r="H314" s="7"/>
      <c r="I314" s="9"/>
      <c r="J314" s="7"/>
      <c r="K314" s="7"/>
      <c r="L314" s="9"/>
      <c r="M314" s="7"/>
    </row>
    <row r="315" spans="1:13" x14ac:dyDescent="0.2">
      <c r="A315" s="11"/>
      <c r="E315" s="7"/>
      <c r="H315" s="7"/>
      <c r="I315" s="9"/>
      <c r="J315" s="7"/>
      <c r="K315" s="7"/>
      <c r="L315" s="9"/>
      <c r="M315" s="7"/>
    </row>
    <row r="316" spans="1:13" x14ac:dyDescent="0.2">
      <c r="A316" s="11"/>
      <c r="E316" s="7"/>
      <c r="H316" s="7"/>
      <c r="I316" s="9"/>
      <c r="J316" s="7"/>
      <c r="K316" s="7"/>
      <c r="L316" s="9"/>
      <c r="M316" s="7"/>
    </row>
    <row r="317" spans="1:13" x14ac:dyDescent="0.2">
      <c r="A317" s="11"/>
      <c r="E317" s="7"/>
      <c r="H317" s="7"/>
      <c r="I317" s="9"/>
      <c r="J317" s="7"/>
      <c r="K317" s="7"/>
      <c r="L317" s="9"/>
      <c r="M317" s="7"/>
    </row>
    <row r="318" spans="1:13" x14ac:dyDescent="0.2">
      <c r="A318" s="11"/>
      <c r="E318" s="7"/>
      <c r="H318" s="7"/>
      <c r="I318" s="9"/>
      <c r="J318" s="7"/>
      <c r="K318" s="7"/>
      <c r="L318" s="9"/>
      <c r="M318" s="7"/>
    </row>
    <row r="319" spans="1:13" x14ac:dyDescent="0.2">
      <c r="A319" s="11"/>
      <c r="E319" s="7"/>
      <c r="H319" s="7"/>
      <c r="I319" s="9"/>
      <c r="J319" s="7"/>
      <c r="K319" s="7"/>
      <c r="L319" s="9"/>
      <c r="M319" s="7"/>
    </row>
    <row r="320" spans="1:13" x14ac:dyDescent="0.2">
      <c r="A320" s="11"/>
      <c r="E320" s="7"/>
      <c r="H320" s="7"/>
      <c r="I320" s="9"/>
      <c r="J320" s="7"/>
      <c r="K320" s="7"/>
      <c r="L320" s="9"/>
      <c r="M320" s="7"/>
    </row>
    <row r="321" spans="1:13" x14ac:dyDescent="0.2">
      <c r="A321" s="11"/>
      <c r="E321" s="7"/>
      <c r="H321" s="7"/>
      <c r="I321" s="9"/>
      <c r="J321" s="7"/>
      <c r="K321" s="7"/>
      <c r="L321" s="9"/>
      <c r="M321" s="7"/>
    </row>
    <row r="322" spans="1:13" x14ac:dyDescent="0.2">
      <c r="A322" s="11"/>
      <c r="E322" s="7"/>
      <c r="H322" s="7"/>
      <c r="I322" s="9"/>
      <c r="J322" s="7"/>
      <c r="K322" s="7"/>
      <c r="L322" s="9"/>
      <c r="M322" s="7"/>
    </row>
    <row r="323" spans="1:13" x14ac:dyDescent="0.2">
      <c r="A323" s="11"/>
      <c r="E323" s="7"/>
      <c r="H323" s="7"/>
      <c r="I323" s="9"/>
      <c r="J323" s="7"/>
      <c r="K323" s="7"/>
      <c r="L323" s="9"/>
      <c r="M323" s="7"/>
    </row>
    <row r="324" spans="1:13" x14ac:dyDescent="0.2">
      <c r="A324" s="11"/>
      <c r="E324" s="7"/>
      <c r="H324" s="7"/>
      <c r="I324" s="9"/>
      <c r="J324" s="7"/>
      <c r="K324" s="7"/>
      <c r="L324" s="9"/>
      <c r="M324" s="7"/>
    </row>
    <row r="325" spans="1:13" x14ac:dyDescent="0.2">
      <c r="A325" s="11"/>
      <c r="E325" s="7"/>
      <c r="H325" s="7"/>
      <c r="I325" s="9"/>
      <c r="J325" s="7"/>
      <c r="K325" s="7"/>
      <c r="L325" s="9"/>
      <c r="M325" s="7"/>
    </row>
    <row r="326" spans="1:13" x14ac:dyDescent="0.2">
      <c r="A326" s="11"/>
      <c r="E326" s="7"/>
      <c r="H326" s="7"/>
      <c r="I326" s="9"/>
      <c r="J326" s="7"/>
      <c r="K326" s="7"/>
      <c r="L326" s="9"/>
      <c r="M326" s="7"/>
    </row>
    <row r="327" spans="1:13" x14ac:dyDescent="0.2">
      <c r="A327" s="11"/>
      <c r="E327" s="7"/>
    </row>
    <row r="328" spans="1:13" x14ac:dyDescent="0.2">
      <c r="A328" s="11"/>
      <c r="E328" s="7"/>
    </row>
    <row r="329" spans="1:13" x14ac:dyDescent="0.2">
      <c r="A329" s="11"/>
      <c r="E329" s="7"/>
    </row>
    <row r="330" spans="1:13" x14ac:dyDescent="0.2">
      <c r="A330" s="11"/>
      <c r="E330" s="7"/>
    </row>
    <row r="331" spans="1:13" x14ac:dyDescent="0.2">
      <c r="A331" s="11"/>
      <c r="E331" s="7"/>
    </row>
    <row r="332" spans="1:13" x14ac:dyDescent="0.2">
      <c r="A332" s="11"/>
      <c r="E332" s="7"/>
    </row>
    <row r="333" spans="1:13" x14ac:dyDescent="0.2">
      <c r="A333" s="11"/>
      <c r="E333" s="7"/>
    </row>
    <row r="334" spans="1:13" x14ac:dyDescent="0.2">
      <c r="A334" s="11"/>
      <c r="E334" s="7"/>
    </row>
    <row r="335" spans="1:13" x14ac:dyDescent="0.2">
      <c r="A335" s="11"/>
      <c r="E335" s="7"/>
    </row>
    <row r="336" spans="1:13" x14ac:dyDescent="0.2">
      <c r="A336" s="11"/>
      <c r="E336" s="7"/>
    </row>
    <row r="337" spans="1:5" x14ac:dyDescent="0.2">
      <c r="A337" s="11"/>
      <c r="E337" s="7"/>
    </row>
    <row r="338" spans="1:5" x14ac:dyDescent="0.2">
      <c r="A338" s="11"/>
      <c r="E338" s="7"/>
    </row>
    <row r="339" spans="1:5" x14ac:dyDescent="0.2">
      <c r="A339" s="11"/>
      <c r="E339" s="7"/>
    </row>
    <row r="340" spans="1:5" x14ac:dyDescent="0.2">
      <c r="A340" s="11"/>
      <c r="E340" s="7"/>
    </row>
    <row r="341" spans="1:5" x14ac:dyDescent="0.2">
      <c r="A341" s="11"/>
      <c r="E341" s="7"/>
    </row>
    <row r="342" spans="1:5" x14ac:dyDescent="0.2">
      <c r="A342" s="11"/>
      <c r="E342" s="7"/>
    </row>
    <row r="343" spans="1:5" x14ac:dyDescent="0.2">
      <c r="A343" s="11"/>
      <c r="E343" s="7"/>
    </row>
    <row r="344" spans="1:5" x14ac:dyDescent="0.2">
      <c r="A344" s="11"/>
      <c r="E344" s="7"/>
    </row>
    <row r="345" spans="1:5" x14ac:dyDescent="0.2">
      <c r="A345" s="11"/>
      <c r="E345" s="7"/>
    </row>
    <row r="346" spans="1:5" x14ac:dyDescent="0.2">
      <c r="A346" s="11"/>
      <c r="E346" s="7"/>
    </row>
    <row r="347" spans="1:5" x14ac:dyDescent="0.2">
      <c r="A347" s="11"/>
      <c r="E347" s="7"/>
    </row>
    <row r="348" spans="1:5" x14ac:dyDescent="0.2">
      <c r="A348" s="11"/>
      <c r="E348" s="7"/>
    </row>
    <row r="349" spans="1:5" x14ac:dyDescent="0.2">
      <c r="A349" s="11"/>
      <c r="E349" s="7"/>
    </row>
    <row r="350" spans="1:5" x14ac:dyDescent="0.2">
      <c r="A350" s="11"/>
      <c r="E350" s="7"/>
    </row>
    <row r="351" spans="1:5" x14ac:dyDescent="0.2">
      <c r="A351" s="11"/>
      <c r="E351" s="7"/>
    </row>
    <row r="352" spans="1:5" x14ac:dyDescent="0.2">
      <c r="A352" s="11"/>
      <c r="E352" s="7"/>
    </row>
    <row r="353" spans="1:5" x14ac:dyDescent="0.2">
      <c r="A353" s="11"/>
      <c r="E353" s="7"/>
    </row>
    <row r="354" spans="1:5" x14ac:dyDescent="0.2">
      <c r="A354" s="11"/>
      <c r="E354" s="7"/>
    </row>
    <row r="355" spans="1:5" x14ac:dyDescent="0.2">
      <c r="A355" s="11"/>
      <c r="E355" s="7"/>
    </row>
    <row r="356" spans="1:5" x14ac:dyDescent="0.2">
      <c r="A356" s="11"/>
      <c r="E356" s="7"/>
    </row>
    <row r="357" spans="1:5" x14ac:dyDescent="0.2">
      <c r="A357" s="11"/>
      <c r="E357" s="7"/>
    </row>
    <row r="358" spans="1:5" x14ac:dyDescent="0.2">
      <c r="A358" s="11"/>
      <c r="E358" s="7"/>
    </row>
    <row r="359" spans="1:5" x14ac:dyDescent="0.2">
      <c r="A359" s="11"/>
      <c r="E359" s="7"/>
    </row>
    <row r="360" spans="1:5" x14ac:dyDescent="0.2">
      <c r="A360" s="11"/>
      <c r="E360" s="7"/>
    </row>
    <row r="361" spans="1:5" x14ac:dyDescent="0.2">
      <c r="A361" s="11"/>
      <c r="E361" s="7"/>
    </row>
    <row r="362" spans="1:5" x14ac:dyDescent="0.2">
      <c r="A362" s="11"/>
      <c r="E362" s="7"/>
    </row>
    <row r="363" spans="1:5" x14ac:dyDescent="0.2">
      <c r="A363" s="11"/>
      <c r="E363" s="7"/>
    </row>
    <row r="364" spans="1:5" x14ac:dyDescent="0.2">
      <c r="A364" s="11"/>
      <c r="E364" s="7"/>
    </row>
    <row r="365" spans="1:5" x14ac:dyDescent="0.2">
      <c r="A365" s="11"/>
      <c r="E365" s="7"/>
    </row>
    <row r="366" spans="1:5" x14ac:dyDescent="0.2">
      <c r="A366" s="11"/>
      <c r="E366" s="7"/>
    </row>
    <row r="367" spans="1:5" x14ac:dyDescent="0.2">
      <c r="A367" s="11"/>
      <c r="E367" s="7"/>
    </row>
    <row r="368" spans="1:5" x14ac:dyDescent="0.2">
      <c r="A368" s="11"/>
      <c r="E368" s="7"/>
    </row>
    <row r="369" spans="1:5" x14ac:dyDescent="0.2">
      <c r="A369" s="11"/>
      <c r="E369" s="7"/>
    </row>
    <row r="370" spans="1:5" x14ac:dyDescent="0.2">
      <c r="A370" s="11"/>
      <c r="E370" s="7"/>
    </row>
    <row r="371" spans="1:5" x14ac:dyDescent="0.2">
      <c r="A371" s="11"/>
      <c r="E371" s="7"/>
    </row>
    <row r="372" spans="1:5" x14ac:dyDescent="0.2">
      <c r="A372" s="11"/>
      <c r="E372" s="7"/>
    </row>
    <row r="373" spans="1:5" x14ac:dyDescent="0.2">
      <c r="A373" s="11"/>
      <c r="E373" s="7"/>
    </row>
    <row r="374" spans="1:5" x14ac:dyDescent="0.2">
      <c r="A374" s="11"/>
      <c r="E374" s="7"/>
    </row>
    <row r="375" spans="1:5" x14ac:dyDescent="0.2">
      <c r="A375" s="11"/>
      <c r="E375" s="7"/>
    </row>
    <row r="376" spans="1:5" x14ac:dyDescent="0.2">
      <c r="A376" s="11"/>
      <c r="E376" s="7"/>
    </row>
    <row r="377" spans="1:5" x14ac:dyDescent="0.2">
      <c r="A377" s="11"/>
      <c r="E377" s="7"/>
    </row>
    <row r="378" spans="1:5" x14ac:dyDescent="0.2">
      <c r="A378" s="11"/>
      <c r="E378" s="7"/>
    </row>
    <row r="379" spans="1:5" x14ac:dyDescent="0.2">
      <c r="A379" s="11"/>
      <c r="E379" s="7"/>
    </row>
    <row r="380" spans="1:5" x14ac:dyDescent="0.2">
      <c r="A380" s="11"/>
      <c r="E380" s="7"/>
    </row>
    <row r="381" spans="1:5" x14ac:dyDescent="0.2">
      <c r="A381" s="11"/>
      <c r="E381" s="7"/>
    </row>
    <row r="382" spans="1:5" x14ac:dyDescent="0.2">
      <c r="A382" s="11"/>
      <c r="E382" s="7"/>
    </row>
    <row r="383" spans="1:5" x14ac:dyDescent="0.2">
      <c r="A383" s="11"/>
      <c r="E383" s="7"/>
    </row>
    <row r="384" spans="1:5" x14ac:dyDescent="0.2">
      <c r="A384" s="11"/>
      <c r="E384" s="7"/>
    </row>
    <row r="385" spans="1:5" x14ac:dyDescent="0.2">
      <c r="A385" s="11"/>
      <c r="E385" s="7"/>
    </row>
    <row r="386" spans="1:5" x14ac:dyDescent="0.2">
      <c r="A386" s="11"/>
      <c r="E386" s="7"/>
    </row>
    <row r="387" spans="1:5" x14ac:dyDescent="0.2">
      <c r="A387" s="11"/>
      <c r="E387" s="7"/>
    </row>
    <row r="388" spans="1:5" x14ac:dyDescent="0.2">
      <c r="A388" s="11"/>
      <c r="E388" s="7"/>
    </row>
    <row r="389" spans="1:5" x14ac:dyDescent="0.2">
      <c r="A389" s="11"/>
      <c r="E389" s="7"/>
    </row>
    <row r="390" spans="1:5" x14ac:dyDescent="0.2">
      <c r="A390" s="11"/>
      <c r="E390" s="7"/>
    </row>
    <row r="391" spans="1:5" x14ac:dyDescent="0.2">
      <c r="A391" s="11"/>
      <c r="E391" s="7"/>
    </row>
    <row r="392" spans="1:5" x14ac:dyDescent="0.2">
      <c r="A392" s="11"/>
      <c r="E392" s="7"/>
    </row>
    <row r="393" spans="1:5" x14ac:dyDescent="0.2">
      <c r="A393" s="11"/>
      <c r="E393" s="7"/>
    </row>
    <row r="394" spans="1:5" x14ac:dyDescent="0.2">
      <c r="A394" s="11"/>
      <c r="E394" s="7"/>
    </row>
    <row r="395" spans="1:5" x14ac:dyDescent="0.2">
      <c r="A395" s="11"/>
      <c r="E395" s="7"/>
    </row>
    <row r="396" spans="1:5" x14ac:dyDescent="0.2">
      <c r="A396" s="11"/>
      <c r="E396" s="7"/>
    </row>
    <row r="397" spans="1:5" x14ac:dyDescent="0.2">
      <c r="A397" s="11"/>
      <c r="E397" s="7"/>
    </row>
    <row r="398" spans="1:5" x14ac:dyDescent="0.2">
      <c r="A398" s="11"/>
      <c r="E398" s="7"/>
    </row>
    <row r="399" spans="1:5" x14ac:dyDescent="0.2">
      <c r="A399" s="11"/>
      <c r="E399" s="7"/>
    </row>
    <row r="400" spans="1:5" x14ac:dyDescent="0.2">
      <c r="A400" s="11"/>
      <c r="E400" s="7"/>
    </row>
    <row r="401" spans="1:5" x14ac:dyDescent="0.2">
      <c r="A401" s="11"/>
      <c r="E401" s="7"/>
    </row>
    <row r="402" spans="1:5" x14ac:dyDescent="0.2">
      <c r="A402" s="11"/>
      <c r="E402" s="7"/>
    </row>
    <row r="403" spans="1:5" x14ac:dyDescent="0.2">
      <c r="A403" s="11"/>
      <c r="E403" s="7"/>
    </row>
    <row r="404" spans="1:5" x14ac:dyDescent="0.2">
      <c r="A404" s="11"/>
      <c r="E404" s="7"/>
    </row>
    <row r="405" spans="1:5" x14ac:dyDescent="0.2">
      <c r="A405" s="11"/>
      <c r="E405" s="7"/>
    </row>
    <row r="406" spans="1:5" x14ac:dyDescent="0.2">
      <c r="A406" s="11"/>
      <c r="E406" s="7"/>
    </row>
    <row r="407" spans="1:5" x14ac:dyDescent="0.2">
      <c r="A407" s="11"/>
      <c r="E407" s="7"/>
    </row>
    <row r="408" spans="1:5" x14ac:dyDescent="0.2">
      <c r="A408" s="11"/>
      <c r="E408" s="7"/>
    </row>
    <row r="409" spans="1:5" x14ac:dyDescent="0.2">
      <c r="A409" s="11"/>
      <c r="E409" s="7"/>
    </row>
    <row r="410" spans="1:5" x14ac:dyDescent="0.2">
      <c r="A410" s="11"/>
      <c r="E410" s="7"/>
    </row>
    <row r="411" spans="1:5" x14ac:dyDescent="0.2">
      <c r="A411" s="11"/>
      <c r="E411" s="7"/>
    </row>
    <row r="412" spans="1:5" x14ac:dyDescent="0.2">
      <c r="A412" s="11"/>
      <c r="E412" s="7"/>
    </row>
    <row r="413" spans="1:5" x14ac:dyDescent="0.2">
      <c r="A413" s="11"/>
      <c r="E413" s="7"/>
    </row>
    <row r="414" spans="1:5" x14ac:dyDescent="0.2">
      <c r="A414" s="11"/>
      <c r="E414" s="7"/>
    </row>
    <row r="415" spans="1:5" x14ac:dyDescent="0.2">
      <c r="A415" s="11"/>
      <c r="E415" s="7"/>
    </row>
    <row r="416" spans="1:5" x14ac:dyDescent="0.2">
      <c r="A416" s="11"/>
      <c r="E416" s="7"/>
    </row>
    <row r="417" spans="1:5" x14ac:dyDescent="0.2">
      <c r="A417" s="11"/>
      <c r="E417" s="7"/>
    </row>
    <row r="418" spans="1:5" x14ac:dyDescent="0.2">
      <c r="A418" s="11"/>
      <c r="E418" s="7"/>
    </row>
    <row r="419" spans="1:5" x14ac:dyDescent="0.2">
      <c r="A419" s="11"/>
      <c r="E419" s="7"/>
    </row>
    <row r="420" spans="1:5" x14ac:dyDescent="0.2">
      <c r="A420" s="11"/>
      <c r="E420" s="7"/>
    </row>
    <row r="421" spans="1:5" x14ac:dyDescent="0.2">
      <c r="A421" s="11"/>
      <c r="E421" s="7"/>
    </row>
    <row r="422" spans="1:5" x14ac:dyDescent="0.2">
      <c r="A422" s="11"/>
      <c r="E422" s="7"/>
    </row>
    <row r="423" spans="1:5" x14ac:dyDescent="0.2">
      <c r="A423" s="11"/>
      <c r="E423" s="7"/>
    </row>
    <row r="424" spans="1:5" x14ac:dyDescent="0.2">
      <c r="A424" s="11"/>
      <c r="E424" s="7"/>
    </row>
    <row r="425" spans="1:5" x14ac:dyDescent="0.2">
      <c r="A425" s="11"/>
      <c r="E425" s="7"/>
    </row>
    <row r="426" spans="1:5" x14ac:dyDescent="0.2">
      <c r="A426" s="11"/>
      <c r="E426" s="7"/>
    </row>
    <row r="427" spans="1:5" x14ac:dyDescent="0.2">
      <c r="A427" s="11"/>
      <c r="E427" s="7"/>
    </row>
    <row r="428" spans="1:5" x14ac:dyDescent="0.2">
      <c r="A428" s="11"/>
      <c r="E428" s="7"/>
    </row>
    <row r="429" spans="1:5" x14ac:dyDescent="0.2">
      <c r="A429" s="11"/>
      <c r="E429" s="7"/>
    </row>
    <row r="430" spans="1:5" x14ac:dyDescent="0.2">
      <c r="A430" s="11"/>
      <c r="E430" s="7"/>
    </row>
    <row r="431" spans="1:5" x14ac:dyDescent="0.2">
      <c r="A431" s="11"/>
      <c r="E431" s="7"/>
    </row>
    <row r="432" spans="1:5" x14ac:dyDescent="0.2">
      <c r="A432" s="11"/>
      <c r="E432" s="7"/>
    </row>
    <row r="433" spans="1:5" x14ac:dyDescent="0.2">
      <c r="A433" s="11"/>
      <c r="E433" s="7"/>
    </row>
    <row r="434" spans="1:5" x14ac:dyDescent="0.2">
      <c r="A434" s="11"/>
      <c r="E434" s="7"/>
    </row>
    <row r="435" spans="1:5" x14ac:dyDescent="0.2">
      <c r="A435" s="11"/>
      <c r="E435" s="7"/>
    </row>
    <row r="436" spans="1:5" x14ac:dyDescent="0.2">
      <c r="A436" s="11"/>
      <c r="E436" s="7"/>
    </row>
    <row r="437" spans="1:5" x14ac:dyDescent="0.2">
      <c r="A437" s="11"/>
      <c r="E437" s="7"/>
    </row>
    <row r="438" spans="1:5" x14ac:dyDescent="0.2">
      <c r="A438" s="11"/>
      <c r="E438" s="7"/>
    </row>
    <row r="439" spans="1:5" x14ac:dyDescent="0.2">
      <c r="A439" s="11"/>
      <c r="E439" s="7"/>
    </row>
    <row r="440" spans="1:5" x14ac:dyDescent="0.2">
      <c r="A440" s="11"/>
      <c r="E440" s="7"/>
    </row>
    <row r="441" spans="1:5" x14ac:dyDescent="0.2">
      <c r="A441" s="11"/>
      <c r="E441" s="7"/>
    </row>
    <row r="442" spans="1:5" x14ac:dyDescent="0.2">
      <c r="A442" s="11"/>
      <c r="E442" s="7"/>
    </row>
    <row r="443" spans="1:5" x14ac:dyDescent="0.2">
      <c r="A443" s="11"/>
      <c r="E443" s="7"/>
    </row>
    <row r="444" spans="1:5" x14ac:dyDescent="0.2">
      <c r="A444" s="11"/>
      <c r="E444" s="7"/>
    </row>
    <row r="445" spans="1:5" x14ac:dyDescent="0.2">
      <c r="A445" s="11"/>
      <c r="E445" s="7"/>
    </row>
    <row r="446" spans="1:5" x14ac:dyDescent="0.2">
      <c r="A446" s="11"/>
      <c r="E446" s="7"/>
    </row>
    <row r="447" spans="1:5" x14ac:dyDescent="0.2">
      <c r="A447" s="11"/>
      <c r="E447" s="7"/>
    </row>
    <row r="448" spans="1:5" x14ac:dyDescent="0.2">
      <c r="A448" s="11"/>
      <c r="E448" s="7"/>
    </row>
    <row r="449" spans="1:5" x14ac:dyDescent="0.2">
      <c r="A449" s="11"/>
      <c r="E449" s="7"/>
    </row>
    <row r="450" spans="1:5" x14ac:dyDescent="0.2">
      <c r="A450" s="11"/>
      <c r="E450" s="7"/>
    </row>
    <row r="451" spans="1:5" x14ac:dyDescent="0.2">
      <c r="A451" s="11"/>
      <c r="E451" s="7"/>
    </row>
    <row r="452" spans="1:5" x14ac:dyDescent="0.2">
      <c r="A452" s="11"/>
      <c r="E452" s="7"/>
    </row>
    <row r="453" spans="1:5" x14ac:dyDescent="0.2">
      <c r="A453" s="11"/>
      <c r="E453" s="7"/>
    </row>
    <row r="454" spans="1:5" x14ac:dyDescent="0.2">
      <c r="A454" s="11"/>
      <c r="E454" s="7"/>
    </row>
    <row r="455" spans="1:5" x14ac:dyDescent="0.2">
      <c r="A455" s="11"/>
      <c r="E455" s="7"/>
    </row>
    <row r="456" spans="1:5" x14ac:dyDescent="0.2">
      <c r="A456" s="11"/>
      <c r="E456" s="7"/>
    </row>
    <row r="457" spans="1:5" x14ac:dyDescent="0.2">
      <c r="A457" s="11"/>
      <c r="E457" s="7"/>
    </row>
    <row r="458" spans="1:5" x14ac:dyDescent="0.2">
      <c r="A458" s="11"/>
      <c r="E458" s="7"/>
    </row>
    <row r="459" spans="1:5" x14ac:dyDescent="0.2">
      <c r="A459" s="11"/>
      <c r="E459" s="7"/>
    </row>
    <row r="460" spans="1:5" x14ac:dyDescent="0.2">
      <c r="A460" s="11"/>
      <c r="E460" s="7"/>
    </row>
    <row r="461" spans="1:5" x14ac:dyDescent="0.2">
      <c r="A461" s="11"/>
      <c r="E461" s="7"/>
    </row>
    <row r="462" spans="1:5" x14ac:dyDescent="0.2">
      <c r="A462" s="11"/>
      <c r="E462" s="7"/>
    </row>
    <row r="463" spans="1:5" x14ac:dyDescent="0.2">
      <c r="A463" s="11"/>
      <c r="E463" s="7"/>
    </row>
    <row r="464" spans="1:5" x14ac:dyDescent="0.2">
      <c r="A464" s="11"/>
      <c r="E464" s="7"/>
    </row>
    <row r="465" spans="1:5" x14ac:dyDescent="0.2">
      <c r="A465" s="11"/>
      <c r="E465" s="7"/>
    </row>
    <row r="466" spans="1:5" x14ac:dyDescent="0.2">
      <c r="A466" s="11"/>
      <c r="E466" s="7"/>
    </row>
    <row r="467" spans="1:5" x14ac:dyDescent="0.2">
      <c r="A467" s="11"/>
      <c r="E467" s="7"/>
    </row>
    <row r="468" spans="1:5" x14ac:dyDescent="0.2">
      <c r="A468" s="11"/>
      <c r="E468" s="7"/>
    </row>
    <row r="469" spans="1:5" x14ac:dyDescent="0.2">
      <c r="A469" s="11"/>
      <c r="E469" s="7"/>
    </row>
    <row r="470" spans="1:5" x14ac:dyDescent="0.2">
      <c r="A470" s="11"/>
      <c r="E470" s="7"/>
    </row>
    <row r="471" spans="1:5" x14ac:dyDescent="0.2">
      <c r="A471" s="11"/>
      <c r="E471" s="7"/>
    </row>
    <row r="472" spans="1:5" x14ac:dyDescent="0.2">
      <c r="A472" s="11"/>
      <c r="E472" s="7"/>
    </row>
    <row r="473" spans="1:5" x14ac:dyDescent="0.2">
      <c r="A473" s="11"/>
      <c r="E473" s="7"/>
    </row>
    <row r="474" spans="1:5" x14ac:dyDescent="0.2">
      <c r="A474" s="11"/>
      <c r="E474" s="7"/>
    </row>
    <row r="475" spans="1:5" x14ac:dyDescent="0.2">
      <c r="A475" s="11"/>
      <c r="E475" s="7"/>
    </row>
    <row r="476" spans="1:5" x14ac:dyDescent="0.2">
      <c r="A476" s="11"/>
      <c r="E476" s="7"/>
    </row>
    <row r="477" spans="1:5" x14ac:dyDescent="0.2">
      <c r="A477" s="11"/>
      <c r="E477" s="7"/>
    </row>
    <row r="478" spans="1:5" x14ac:dyDescent="0.2">
      <c r="A478" s="11"/>
      <c r="E478" s="7"/>
    </row>
    <row r="479" spans="1:5" x14ac:dyDescent="0.2">
      <c r="A479" s="11"/>
      <c r="E479" s="7"/>
    </row>
    <row r="480" spans="1:5" x14ac:dyDescent="0.2">
      <c r="A480" s="11"/>
      <c r="E480" s="7"/>
    </row>
    <row r="481" spans="1:5" x14ac:dyDescent="0.2">
      <c r="A481" s="11"/>
      <c r="E481" s="7"/>
    </row>
    <row r="482" spans="1:5" x14ac:dyDescent="0.2">
      <c r="A482" s="11"/>
      <c r="E482" s="7"/>
    </row>
    <row r="483" spans="1:5" x14ac:dyDescent="0.2">
      <c r="A483" s="11"/>
      <c r="E483" s="7"/>
    </row>
    <row r="484" spans="1:5" x14ac:dyDescent="0.2">
      <c r="A484" s="11"/>
      <c r="E484" s="7"/>
    </row>
    <row r="485" spans="1:5" x14ac:dyDescent="0.2">
      <c r="A485" s="11"/>
      <c r="E485" s="7"/>
    </row>
    <row r="486" spans="1:5" x14ac:dyDescent="0.2">
      <c r="A486" s="11"/>
      <c r="E486" s="7"/>
    </row>
    <row r="487" spans="1:5" x14ac:dyDescent="0.2">
      <c r="A487" s="11"/>
      <c r="E487" s="7"/>
    </row>
    <row r="488" spans="1:5" x14ac:dyDescent="0.2">
      <c r="A488" s="11"/>
      <c r="E488" s="7"/>
    </row>
    <row r="489" spans="1:5" x14ac:dyDescent="0.2">
      <c r="A489" s="11"/>
      <c r="E489" s="7"/>
    </row>
    <row r="490" spans="1:5" x14ac:dyDescent="0.2">
      <c r="A490" s="11"/>
      <c r="E490" s="7"/>
    </row>
    <row r="491" spans="1:5" x14ac:dyDescent="0.2">
      <c r="A491" s="11"/>
      <c r="E491" s="7"/>
    </row>
    <row r="492" spans="1:5" x14ac:dyDescent="0.2">
      <c r="A492" s="11"/>
      <c r="E492" s="7"/>
    </row>
    <row r="493" spans="1:5" x14ac:dyDescent="0.2">
      <c r="A493" s="11"/>
      <c r="E493" s="7"/>
    </row>
    <row r="494" spans="1:5" x14ac:dyDescent="0.2">
      <c r="A494" s="11"/>
      <c r="E494" s="7"/>
    </row>
    <row r="495" spans="1:5" x14ac:dyDescent="0.2">
      <c r="A495" s="11"/>
      <c r="E495" s="7"/>
    </row>
    <row r="496" spans="1:5" x14ac:dyDescent="0.2">
      <c r="A496" s="11"/>
      <c r="E496" s="7"/>
    </row>
    <row r="497" spans="1:5" x14ac:dyDescent="0.2">
      <c r="A497" s="11"/>
      <c r="E497" s="7"/>
    </row>
    <row r="498" spans="1:5" x14ac:dyDescent="0.2">
      <c r="A498" s="11"/>
      <c r="E498" s="7"/>
    </row>
    <row r="499" spans="1:5" x14ac:dyDescent="0.2">
      <c r="A499" s="11"/>
      <c r="E499" s="7"/>
    </row>
    <row r="500" spans="1:5" x14ac:dyDescent="0.2">
      <c r="A500" s="11"/>
      <c r="E500" s="7"/>
    </row>
    <row r="501" spans="1:5" x14ac:dyDescent="0.2">
      <c r="A501" s="11"/>
      <c r="E501" s="7"/>
    </row>
    <row r="502" spans="1:5" x14ac:dyDescent="0.2">
      <c r="A502" s="11"/>
      <c r="E502" s="7"/>
    </row>
    <row r="503" spans="1:5" x14ac:dyDescent="0.2">
      <c r="A503" s="11"/>
      <c r="E503" s="7"/>
    </row>
    <row r="504" spans="1:5" x14ac:dyDescent="0.2">
      <c r="A504" s="11"/>
      <c r="E504" s="7"/>
    </row>
    <row r="505" spans="1:5" x14ac:dyDescent="0.2">
      <c r="A505" s="11"/>
      <c r="E505" s="7"/>
    </row>
    <row r="506" spans="1:5" x14ac:dyDescent="0.2">
      <c r="A506" s="11"/>
      <c r="E506" s="7"/>
    </row>
    <row r="507" spans="1:5" x14ac:dyDescent="0.2">
      <c r="A507" s="11"/>
      <c r="E507" s="7"/>
    </row>
    <row r="508" spans="1:5" x14ac:dyDescent="0.2">
      <c r="A508" s="11"/>
      <c r="E508" s="7"/>
    </row>
    <row r="509" spans="1:5" x14ac:dyDescent="0.2">
      <c r="A509" s="11"/>
      <c r="E509" s="7"/>
    </row>
    <row r="510" spans="1:5" x14ac:dyDescent="0.2">
      <c r="A510" s="11"/>
      <c r="E510" s="7"/>
    </row>
    <row r="511" spans="1:5" x14ac:dyDescent="0.2">
      <c r="A511" s="11"/>
      <c r="E511" s="7"/>
    </row>
    <row r="512" spans="1:5" x14ac:dyDescent="0.2">
      <c r="A512" s="11"/>
      <c r="E512" s="7"/>
    </row>
    <row r="513" spans="1:5" x14ac:dyDescent="0.2">
      <c r="A513" s="11"/>
      <c r="E513" s="7"/>
    </row>
    <row r="514" spans="1:5" x14ac:dyDescent="0.2">
      <c r="A514" s="11"/>
      <c r="E514" s="7"/>
    </row>
    <row r="515" spans="1:5" x14ac:dyDescent="0.2">
      <c r="A515" s="11"/>
      <c r="E515" s="7"/>
    </row>
    <row r="516" spans="1:5" x14ac:dyDescent="0.2">
      <c r="A516" s="11"/>
      <c r="E516" s="7"/>
    </row>
    <row r="517" spans="1:5" x14ac:dyDescent="0.2">
      <c r="A517" s="11"/>
      <c r="E517" s="7"/>
    </row>
    <row r="518" spans="1:5" x14ac:dyDescent="0.2">
      <c r="A518" s="11"/>
      <c r="E518" s="7"/>
    </row>
    <row r="519" spans="1:5" x14ac:dyDescent="0.2">
      <c r="A519" s="11"/>
      <c r="E519" s="7"/>
    </row>
    <row r="520" spans="1:5" x14ac:dyDescent="0.2">
      <c r="A520" s="11"/>
      <c r="E520" s="7"/>
    </row>
    <row r="521" spans="1:5" x14ac:dyDescent="0.2">
      <c r="A521" s="11"/>
      <c r="E521" s="7"/>
    </row>
    <row r="522" spans="1:5" x14ac:dyDescent="0.2">
      <c r="A522" s="11"/>
      <c r="E522" s="7"/>
    </row>
    <row r="523" spans="1:5" x14ac:dyDescent="0.2">
      <c r="A523" s="11"/>
      <c r="E523" s="7"/>
    </row>
    <row r="524" spans="1:5" x14ac:dyDescent="0.2">
      <c r="A524" s="11"/>
      <c r="E524" s="7"/>
    </row>
    <row r="525" spans="1:5" x14ac:dyDescent="0.2">
      <c r="A525" s="11"/>
      <c r="E525" s="7"/>
    </row>
    <row r="526" spans="1:5" x14ac:dyDescent="0.2">
      <c r="A526" s="11"/>
      <c r="E526" s="7"/>
    </row>
    <row r="527" spans="1:5" x14ac:dyDescent="0.2">
      <c r="A527" s="11"/>
      <c r="E527" s="7"/>
    </row>
    <row r="528" spans="1:5" x14ac:dyDescent="0.2">
      <c r="A528" s="11"/>
      <c r="E528" s="7"/>
    </row>
    <row r="529" spans="1:5" x14ac:dyDescent="0.2">
      <c r="A529" s="11"/>
      <c r="E529" s="7"/>
    </row>
    <row r="530" spans="1:5" x14ac:dyDescent="0.2">
      <c r="A530" s="11"/>
      <c r="E530" s="7"/>
    </row>
    <row r="531" spans="1:5" x14ac:dyDescent="0.2">
      <c r="A531" s="11"/>
      <c r="E531" s="7"/>
    </row>
    <row r="532" spans="1:5" x14ac:dyDescent="0.2">
      <c r="A532" s="11"/>
      <c r="E532" s="7"/>
    </row>
    <row r="533" spans="1:5" x14ac:dyDescent="0.2">
      <c r="A533" s="11"/>
      <c r="E533" s="7"/>
    </row>
    <row r="534" spans="1:5" x14ac:dyDescent="0.2">
      <c r="A534" s="11"/>
      <c r="E534" s="7"/>
    </row>
    <row r="535" spans="1:5" x14ac:dyDescent="0.2">
      <c r="A535" s="11"/>
      <c r="E535" s="7"/>
    </row>
    <row r="536" spans="1:5" x14ac:dyDescent="0.2">
      <c r="A536" s="11"/>
      <c r="E536" s="7"/>
    </row>
    <row r="537" spans="1:5" x14ac:dyDescent="0.2">
      <c r="A537" s="11"/>
      <c r="E537" s="7"/>
    </row>
    <row r="538" spans="1:5" x14ac:dyDescent="0.2">
      <c r="A538" s="11"/>
      <c r="E538" s="7"/>
    </row>
    <row r="539" spans="1:5" x14ac:dyDescent="0.2">
      <c r="A539" s="11"/>
      <c r="E539" s="7"/>
    </row>
    <row r="540" spans="1:5" x14ac:dyDescent="0.2">
      <c r="A540" s="11"/>
      <c r="E540" s="7"/>
    </row>
    <row r="541" spans="1:5" x14ac:dyDescent="0.2">
      <c r="A541" s="11"/>
      <c r="E541" s="7"/>
    </row>
    <row r="542" spans="1:5" x14ac:dyDescent="0.2">
      <c r="A542" s="11"/>
      <c r="E542" s="7"/>
    </row>
    <row r="543" spans="1:5" x14ac:dyDescent="0.2">
      <c r="A543" s="11"/>
      <c r="E543" s="7"/>
    </row>
    <row r="544" spans="1:5" x14ac:dyDescent="0.2">
      <c r="A544" s="11"/>
      <c r="E544" s="7"/>
    </row>
    <row r="545" spans="1:5" x14ac:dyDescent="0.2">
      <c r="A545" s="11"/>
      <c r="E545" s="7"/>
    </row>
    <row r="546" spans="1:5" x14ac:dyDescent="0.2">
      <c r="A546" s="11"/>
      <c r="E546" s="7"/>
    </row>
    <row r="547" spans="1:5" x14ac:dyDescent="0.2">
      <c r="A547" s="11"/>
      <c r="E547" s="7"/>
    </row>
    <row r="548" spans="1:5" x14ac:dyDescent="0.2">
      <c r="A548" s="11"/>
      <c r="E548" s="7"/>
    </row>
    <row r="549" spans="1:5" x14ac:dyDescent="0.2">
      <c r="A549" s="11"/>
      <c r="E549" s="7"/>
    </row>
    <row r="550" spans="1:5" x14ac:dyDescent="0.2">
      <c r="A550" s="11"/>
      <c r="E550" s="7"/>
    </row>
    <row r="551" spans="1:5" x14ac:dyDescent="0.2">
      <c r="A551" s="11"/>
      <c r="E551" s="7"/>
    </row>
    <row r="552" spans="1:5" x14ac:dyDescent="0.2">
      <c r="A552" s="11"/>
      <c r="E552" s="7"/>
    </row>
    <row r="553" spans="1:5" x14ac:dyDescent="0.2">
      <c r="A553" s="11"/>
      <c r="E553" s="7"/>
    </row>
    <row r="554" spans="1:5" x14ac:dyDescent="0.2">
      <c r="A554" s="11"/>
      <c r="E554" s="7"/>
    </row>
    <row r="555" spans="1:5" x14ac:dyDescent="0.2">
      <c r="A555" s="11"/>
      <c r="E555" s="7"/>
    </row>
    <row r="556" spans="1:5" x14ac:dyDescent="0.2">
      <c r="A556" s="11"/>
      <c r="E556" s="7"/>
    </row>
    <row r="557" spans="1:5" x14ac:dyDescent="0.2">
      <c r="A557" s="11"/>
      <c r="E557" s="7"/>
    </row>
    <row r="558" spans="1:5" x14ac:dyDescent="0.2">
      <c r="A558" s="11"/>
      <c r="E558" s="7"/>
    </row>
    <row r="559" spans="1:5" x14ac:dyDescent="0.2">
      <c r="A559" s="11"/>
      <c r="E559" s="7"/>
    </row>
    <row r="560" spans="1:5" x14ac:dyDescent="0.2">
      <c r="A560" s="11"/>
      <c r="E560" s="7"/>
    </row>
    <row r="561" spans="1:5" x14ac:dyDescent="0.2">
      <c r="A561" s="11"/>
      <c r="E561" s="7"/>
    </row>
    <row r="562" spans="1:5" x14ac:dyDescent="0.2">
      <c r="A562" s="11"/>
      <c r="E562" s="7"/>
    </row>
    <row r="563" spans="1:5" x14ac:dyDescent="0.2">
      <c r="A563" s="11"/>
      <c r="E563" s="7"/>
    </row>
    <row r="564" spans="1:5" x14ac:dyDescent="0.2">
      <c r="A564" s="11"/>
      <c r="E564" s="7"/>
    </row>
    <row r="565" spans="1:5" x14ac:dyDescent="0.2">
      <c r="A565" s="11"/>
      <c r="E565" s="7"/>
    </row>
    <row r="566" spans="1:5" x14ac:dyDescent="0.2">
      <c r="A566" s="11"/>
      <c r="E566" s="7"/>
    </row>
    <row r="567" spans="1:5" x14ac:dyDescent="0.2">
      <c r="A567" s="11"/>
      <c r="E567" s="7"/>
    </row>
    <row r="568" spans="1:5" x14ac:dyDescent="0.2">
      <c r="A568" s="11"/>
      <c r="E568" s="7"/>
    </row>
    <row r="569" spans="1:5" x14ac:dyDescent="0.2">
      <c r="A569" s="11"/>
      <c r="E569" s="7"/>
    </row>
    <row r="570" spans="1:5" x14ac:dyDescent="0.2">
      <c r="A570" s="11"/>
      <c r="E570" s="7"/>
    </row>
    <row r="571" spans="1:5" x14ac:dyDescent="0.2">
      <c r="A571" s="11"/>
      <c r="E571" s="7"/>
    </row>
    <row r="572" spans="1:5" x14ac:dyDescent="0.2">
      <c r="A572" s="11"/>
      <c r="E572" s="7"/>
    </row>
    <row r="573" spans="1:5" x14ac:dyDescent="0.2">
      <c r="A573" s="11"/>
      <c r="E573" s="7"/>
    </row>
    <row r="574" spans="1:5" x14ac:dyDescent="0.2">
      <c r="A574" s="11"/>
      <c r="E574" s="7"/>
    </row>
    <row r="575" spans="1:5" x14ac:dyDescent="0.2">
      <c r="A575" s="11"/>
      <c r="E575" s="7"/>
    </row>
    <row r="576" spans="1:5" x14ac:dyDescent="0.2">
      <c r="A576" s="11"/>
      <c r="E576" s="7"/>
    </row>
    <row r="577" spans="1:5" x14ac:dyDescent="0.2">
      <c r="A577" s="11"/>
      <c r="E577" s="7"/>
    </row>
    <row r="578" spans="1:5" x14ac:dyDescent="0.2">
      <c r="A578" s="11"/>
      <c r="E578" s="7"/>
    </row>
    <row r="579" spans="1:5" x14ac:dyDescent="0.2">
      <c r="A579" s="11"/>
      <c r="E579" s="7"/>
    </row>
    <row r="580" spans="1:5" x14ac:dyDescent="0.2">
      <c r="A580" s="11"/>
      <c r="E580" s="7"/>
    </row>
    <row r="581" spans="1:5" x14ac:dyDescent="0.2">
      <c r="A581" s="11"/>
      <c r="E581" s="7"/>
    </row>
    <row r="582" spans="1:5" x14ac:dyDescent="0.2">
      <c r="A582" s="11"/>
      <c r="E582" s="7"/>
    </row>
    <row r="583" spans="1:5" x14ac:dyDescent="0.2">
      <c r="A583" s="11"/>
      <c r="E583" s="7"/>
    </row>
    <row r="584" spans="1:5" x14ac:dyDescent="0.2">
      <c r="A584" s="11"/>
      <c r="E584" s="7"/>
    </row>
    <row r="585" spans="1:5" x14ac:dyDescent="0.2">
      <c r="A585" s="11"/>
      <c r="E585" s="7"/>
    </row>
    <row r="586" spans="1:5" x14ac:dyDescent="0.2">
      <c r="A586" s="11"/>
      <c r="E586" s="7"/>
    </row>
    <row r="587" spans="1:5" x14ac:dyDescent="0.2">
      <c r="A587" s="11"/>
      <c r="E587" s="7"/>
    </row>
    <row r="588" spans="1:5" x14ac:dyDescent="0.2">
      <c r="A588" s="11"/>
      <c r="E588" s="7"/>
    </row>
    <row r="589" spans="1:5" x14ac:dyDescent="0.2">
      <c r="A589" s="11"/>
      <c r="E589" s="7"/>
    </row>
    <row r="590" spans="1:5" x14ac:dyDescent="0.2">
      <c r="A590" s="11"/>
      <c r="E590" s="7"/>
    </row>
    <row r="591" spans="1:5" x14ac:dyDescent="0.2">
      <c r="A591" s="11"/>
      <c r="E591" s="7"/>
    </row>
    <row r="592" spans="1:5" x14ac:dyDescent="0.2">
      <c r="A592" s="11"/>
      <c r="E592" s="7"/>
    </row>
    <row r="593" spans="1:5" x14ac:dyDescent="0.2">
      <c r="A593" s="11"/>
      <c r="E593" s="7"/>
    </row>
    <row r="594" spans="1:5" x14ac:dyDescent="0.2">
      <c r="A594" s="11"/>
      <c r="E594" s="7"/>
    </row>
    <row r="595" spans="1:5" x14ac:dyDescent="0.2">
      <c r="A595" s="11"/>
      <c r="E595" s="7"/>
    </row>
    <row r="596" spans="1:5" x14ac:dyDescent="0.2">
      <c r="A596" s="11"/>
      <c r="E596" s="7"/>
    </row>
    <row r="597" spans="1:5" x14ac:dyDescent="0.2">
      <c r="A597" s="11"/>
      <c r="E597" s="7"/>
    </row>
    <row r="598" spans="1:5" x14ac:dyDescent="0.2">
      <c r="A598" s="11"/>
      <c r="E598" s="7"/>
    </row>
    <row r="599" spans="1:5" x14ac:dyDescent="0.2">
      <c r="A599" s="11"/>
      <c r="E599" s="7"/>
    </row>
    <row r="600" spans="1:5" x14ac:dyDescent="0.2">
      <c r="A600" s="11"/>
      <c r="E600" s="7"/>
    </row>
    <row r="601" spans="1:5" x14ac:dyDescent="0.2">
      <c r="A601" s="11"/>
      <c r="E601" s="7"/>
    </row>
    <row r="602" spans="1:5" x14ac:dyDescent="0.2">
      <c r="A602" s="11"/>
      <c r="E602" s="7"/>
    </row>
    <row r="603" spans="1:5" x14ac:dyDescent="0.2">
      <c r="A603" s="11"/>
      <c r="E603" s="7"/>
    </row>
    <row r="604" spans="1:5" x14ac:dyDescent="0.2">
      <c r="A604" s="11"/>
      <c r="E604" s="7"/>
    </row>
    <row r="605" spans="1:5" x14ac:dyDescent="0.2">
      <c r="A605" s="11"/>
      <c r="E605" s="7"/>
    </row>
    <row r="606" spans="1:5" x14ac:dyDescent="0.2">
      <c r="A606" s="11"/>
      <c r="E606" s="7"/>
    </row>
    <row r="607" spans="1:5" x14ac:dyDescent="0.2">
      <c r="A607" s="11"/>
      <c r="E607" s="7"/>
    </row>
    <row r="608" spans="1:5" x14ac:dyDescent="0.2">
      <c r="A608" s="11"/>
      <c r="E608" s="7"/>
    </row>
    <row r="609" spans="1:5" x14ac:dyDescent="0.2">
      <c r="A609" s="11"/>
      <c r="E609" s="7"/>
    </row>
    <row r="610" spans="1:5" x14ac:dyDescent="0.2">
      <c r="A610" s="11"/>
      <c r="E610" s="7"/>
    </row>
    <row r="611" spans="1:5" x14ac:dyDescent="0.2">
      <c r="A611" s="11"/>
      <c r="E611" s="7"/>
    </row>
    <row r="612" spans="1:5" x14ac:dyDescent="0.2">
      <c r="A612" s="11"/>
      <c r="E612" s="7"/>
    </row>
    <row r="613" spans="1:5" x14ac:dyDescent="0.2">
      <c r="A613" s="11"/>
      <c r="E613" s="7"/>
    </row>
    <row r="614" spans="1:5" x14ac:dyDescent="0.2">
      <c r="A614" s="11"/>
      <c r="E614" s="7"/>
    </row>
    <row r="615" spans="1:5" x14ac:dyDescent="0.2">
      <c r="A615" s="11"/>
      <c r="E615" s="7"/>
    </row>
    <row r="616" spans="1:5" x14ac:dyDescent="0.2">
      <c r="A616" s="11"/>
      <c r="E616" s="7"/>
    </row>
    <row r="617" spans="1:5" x14ac:dyDescent="0.2">
      <c r="A617" s="11"/>
      <c r="E617" s="7"/>
    </row>
    <row r="618" spans="1:5" x14ac:dyDescent="0.2">
      <c r="A618" s="11"/>
      <c r="E618" s="7"/>
    </row>
    <row r="619" spans="1:5" x14ac:dyDescent="0.2">
      <c r="A619" s="11"/>
      <c r="E619" s="7"/>
    </row>
    <row r="620" spans="1:5" x14ac:dyDescent="0.2">
      <c r="A620" s="11"/>
      <c r="E620" s="7"/>
    </row>
    <row r="621" spans="1:5" x14ac:dyDescent="0.2">
      <c r="A621" s="11"/>
      <c r="E621" s="7"/>
    </row>
    <row r="622" spans="1:5" x14ac:dyDescent="0.2">
      <c r="A622" s="11"/>
      <c r="E622" s="7"/>
    </row>
    <row r="623" spans="1:5" x14ac:dyDescent="0.2">
      <c r="A623" s="11"/>
      <c r="E623" s="7"/>
    </row>
    <row r="624" spans="1:5" x14ac:dyDescent="0.2">
      <c r="A624" s="11"/>
      <c r="E624" s="7"/>
    </row>
    <row r="625" spans="1:5" x14ac:dyDescent="0.2">
      <c r="A625" s="11"/>
      <c r="E625" s="7"/>
    </row>
    <row r="626" spans="1:5" x14ac:dyDescent="0.2">
      <c r="A626" s="11"/>
      <c r="E626" s="7"/>
    </row>
    <row r="627" spans="1:5" x14ac:dyDescent="0.2">
      <c r="A627" s="11"/>
      <c r="E627" s="7"/>
    </row>
    <row r="628" spans="1:5" x14ac:dyDescent="0.2">
      <c r="A628" s="11"/>
      <c r="E628" s="7"/>
    </row>
    <row r="629" spans="1:5" x14ac:dyDescent="0.2">
      <c r="A629" s="11"/>
      <c r="E629" s="7"/>
    </row>
    <row r="630" spans="1:5" x14ac:dyDescent="0.2">
      <c r="A630" s="11"/>
      <c r="E630" s="7"/>
    </row>
    <row r="631" spans="1:5" x14ac:dyDescent="0.2">
      <c r="A631" s="11"/>
      <c r="E631" s="7"/>
    </row>
    <row r="632" spans="1:5" x14ac:dyDescent="0.2">
      <c r="A632" s="11"/>
      <c r="E632" s="7"/>
    </row>
    <row r="633" spans="1:5" x14ac:dyDescent="0.2">
      <c r="A633" s="11"/>
      <c r="E633" s="7"/>
    </row>
    <row r="634" spans="1:5" x14ac:dyDescent="0.2">
      <c r="A634" s="11"/>
      <c r="E634" s="7"/>
    </row>
    <row r="635" spans="1:5" x14ac:dyDescent="0.2">
      <c r="A635" s="11"/>
      <c r="E635" s="7"/>
    </row>
    <row r="636" spans="1:5" x14ac:dyDescent="0.2">
      <c r="A636" s="11"/>
      <c r="E636" s="7"/>
    </row>
    <row r="637" spans="1:5" x14ac:dyDescent="0.2">
      <c r="A637" s="11"/>
      <c r="E637" s="7"/>
    </row>
    <row r="638" spans="1:5" x14ac:dyDescent="0.2">
      <c r="A638" s="11"/>
      <c r="E638" s="7"/>
    </row>
    <row r="639" spans="1:5" x14ac:dyDescent="0.2">
      <c r="A639" s="11"/>
      <c r="E639" s="7"/>
    </row>
    <row r="640" spans="1:5" x14ac:dyDescent="0.2">
      <c r="A640" s="11"/>
      <c r="E640" s="7"/>
    </row>
    <row r="641" spans="1:5" x14ac:dyDescent="0.2">
      <c r="A641" s="11"/>
      <c r="E641" s="7"/>
    </row>
    <row r="642" spans="1:5" x14ac:dyDescent="0.2">
      <c r="A642" s="11"/>
      <c r="E642" s="7"/>
    </row>
    <row r="643" spans="1:5" x14ac:dyDescent="0.2">
      <c r="A643" s="11"/>
      <c r="E643" s="7"/>
    </row>
    <row r="644" spans="1:5" x14ac:dyDescent="0.2">
      <c r="A644" s="11"/>
      <c r="E644" s="7"/>
    </row>
    <row r="645" spans="1:5" x14ac:dyDescent="0.2">
      <c r="A645" s="11"/>
      <c r="E645" s="7"/>
    </row>
    <row r="646" spans="1:5" x14ac:dyDescent="0.2">
      <c r="A646" s="11"/>
      <c r="E646" s="7"/>
    </row>
    <row r="647" spans="1:5" x14ac:dyDescent="0.2">
      <c r="A647" s="11"/>
      <c r="E647" s="7"/>
    </row>
    <row r="648" spans="1:5" x14ac:dyDescent="0.2">
      <c r="A648" s="11"/>
      <c r="E648" s="7"/>
    </row>
    <row r="649" spans="1:5" x14ac:dyDescent="0.2">
      <c r="A649" s="11"/>
      <c r="E649" s="7"/>
    </row>
    <row r="650" spans="1:5" x14ac:dyDescent="0.2">
      <c r="A650" s="11"/>
      <c r="E650" s="7"/>
    </row>
    <row r="651" spans="1:5" x14ac:dyDescent="0.2">
      <c r="A651" s="11"/>
      <c r="E651" s="7"/>
    </row>
    <row r="652" spans="1:5" x14ac:dyDescent="0.2">
      <c r="A652" s="11"/>
      <c r="E652" s="7"/>
    </row>
    <row r="653" spans="1:5" x14ac:dyDescent="0.2">
      <c r="A653" s="11"/>
      <c r="E653" s="7"/>
    </row>
    <row r="654" spans="1:5" x14ac:dyDescent="0.2">
      <c r="A654" s="11"/>
      <c r="E654" s="7"/>
    </row>
    <row r="655" spans="1:5" x14ac:dyDescent="0.2">
      <c r="A655" s="11"/>
      <c r="E655" s="7"/>
    </row>
    <row r="656" spans="1:5" x14ac:dyDescent="0.2">
      <c r="A656" s="11"/>
      <c r="E656" s="7"/>
    </row>
    <row r="657" spans="1:5" x14ac:dyDescent="0.2">
      <c r="A657" s="11"/>
      <c r="E657" s="7"/>
    </row>
    <row r="658" spans="1:5" x14ac:dyDescent="0.2">
      <c r="A658" s="11"/>
      <c r="E658" s="7"/>
    </row>
    <row r="659" spans="1:5" x14ac:dyDescent="0.2">
      <c r="A659" s="11"/>
      <c r="E659" s="7"/>
    </row>
    <row r="660" spans="1:5" x14ac:dyDescent="0.2">
      <c r="A660" s="11"/>
      <c r="E660" s="7"/>
    </row>
    <row r="661" spans="1:5" x14ac:dyDescent="0.2">
      <c r="A661" s="11"/>
      <c r="E661" s="7"/>
    </row>
    <row r="662" spans="1:5" x14ac:dyDescent="0.2">
      <c r="A662" s="11"/>
      <c r="E662" s="7"/>
    </row>
    <row r="663" spans="1:5" x14ac:dyDescent="0.2">
      <c r="A663" s="11"/>
      <c r="E663" s="7"/>
    </row>
    <row r="664" spans="1:5" x14ac:dyDescent="0.2">
      <c r="A664" s="11"/>
      <c r="E664" s="7"/>
    </row>
    <row r="665" spans="1:5" x14ac:dyDescent="0.2">
      <c r="A665" s="11"/>
      <c r="E665" s="7"/>
    </row>
    <row r="666" spans="1:5" x14ac:dyDescent="0.2">
      <c r="A666" s="11"/>
      <c r="E666" s="7"/>
    </row>
    <row r="667" spans="1:5" x14ac:dyDescent="0.2">
      <c r="A667" s="11"/>
      <c r="E667" s="7"/>
    </row>
    <row r="668" spans="1:5" x14ac:dyDescent="0.2">
      <c r="A668" s="11"/>
      <c r="E668" s="7"/>
    </row>
    <row r="669" spans="1:5" x14ac:dyDescent="0.2">
      <c r="A669" s="11"/>
      <c r="E669" s="7"/>
    </row>
    <row r="670" spans="1:5" x14ac:dyDescent="0.2">
      <c r="A670" s="11"/>
      <c r="E670" s="7"/>
    </row>
    <row r="671" spans="1:5" x14ac:dyDescent="0.2">
      <c r="A671" s="11"/>
      <c r="E671" s="7"/>
    </row>
    <row r="672" spans="1:5" x14ac:dyDescent="0.2">
      <c r="A672" s="11"/>
      <c r="E672" s="7"/>
    </row>
    <row r="673" spans="1:5" x14ac:dyDescent="0.2">
      <c r="A673" s="11"/>
      <c r="E673" s="7"/>
    </row>
    <row r="674" spans="1:5" x14ac:dyDescent="0.2">
      <c r="A674" s="11"/>
      <c r="E674" s="7"/>
    </row>
    <row r="675" spans="1:5" x14ac:dyDescent="0.2">
      <c r="A675" s="11"/>
      <c r="E675" s="7"/>
    </row>
    <row r="676" spans="1:5" x14ac:dyDescent="0.2">
      <c r="A676" s="11"/>
      <c r="E676" s="7"/>
    </row>
    <row r="677" spans="1:5" x14ac:dyDescent="0.2">
      <c r="A677" s="11"/>
      <c r="E677" s="7"/>
    </row>
    <row r="678" spans="1:5" x14ac:dyDescent="0.2">
      <c r="A678" s="11"/>
      <c r="E678" s="7"/>
    </row>
    <row r="679" spans="1:5" x14ac:dyDescent="0.2">
      <c r="A679" s="11"/>
      <c r="E679" s="7"/>
    </row>
    <row r="680" spans="1:5" x14ac:dyDescent="0.2">
      <c r="A680" s="11"/>
      <c r="E680" s="7"/>
    </row>
    <row r="681" spans="1:5" x14ac:dyDescent="0.2">
      <c r="A681" s="11"/>
      <c r="E681" s="7"/>
    </row>
    <row r="682" spans="1:5" x14ac:dyDescent="0.2">
      <c r="A682" s="11"/>
      <c r="E682" s="7"/>
    </row>
    <row r="683" spans="1:5" x14ac:dyDescent="0.2">
      <c r="A683" s="11"/>
      <c r="E683" s="7"/>
    </row>
    <row r="684" spans="1:5" x14ac:dyDescent="0.2">
      <c r="A684" s="11"/>
      <c r="E684" s="7"/>
    </row>
    <row r="685" spans="1:5" x14ac:dyDescent="0.2">
      <c r="A685" s="11"/>
      <c r="E685" s="7"/>
    </row>
    <row r="686" spans="1:5" x14ac:dyDescent="0.2">
      <c r="A686" s="11"/>
      <c r="E686" s="7"/>
    </row>
    <row r="687" spans="1:5" x14ac:dyDescent="0.2">
      <c r="A687" s="11"/>
      <c r="E687" s="7"/>
    </row>
    <row r="688" spans="1:5" x14ac:dyDescent="0.2">
      <c r="A688" s="11"/>
      <c r="E688" s="7"/>
    </row>
    <row r="689" spans="1:5" x14ac:dyDescent="0.2">
      <c r="A689" s="11"/>
      <c r="E689" s="7"/>
    </row>
    <row r="690" spans="1:5" x14ac:dyDescent="0.2">
      <c r="A690" s="11"/>
      <c r="E690" s="7"/>
    </row>
    <row r="691" spans="1:5" x14ac:dyDescent="0.2">
      <c r="A691" s="11"/>
      <c r="E691" s="7"/>
    </row>
    <row r="692" spans="1:5" x14ac:dyDescent="0.2">
      <c r="A692" s="11"/>
      <c r="E692" s="7"/>
    </row>
    <row r="693" spans="1:5" x14ac:dyDescent="0.2">
      <c r="A693" s="11"/>
      <c r="E693" s="7"/>
    </row>
    <row r="694" spans="1:5" x14ac:dyDescent="0.2">
      <c r="A694" s="11"/>
      <c r="E694" s="7"/>
    </row>
    <row r="695" spans="1:5" x14ac:dyDescent="0.2">
      <c r="A695" s="11"/>
      <c r="E695" s="7"/>
    </row>
    <row r="696" spans="1:5" x14ac:dyDescent="0.2">
      <c r="A696" s="11"/>
      <c r="E696" s="7"/>
    </row>
    <row r="697" spans="1:5" x14ac:dyDescent="0.2">
      <c r="A697" s="11"/>
      <c r="E697" s="7"/>
    </row>
    <row r="698" spans="1:5" x14ac:dyDescent="0.2">
      <c r="A698" s="11"/>
      <c r="E698" s="7"/>
    </row>
    <row r="699" spans="1:5" x14ac:dyDescent="0.2">
      <c r="A699" s="11"/>
      <c r="E699" s="7"/>
    </row>
    <row r="700" spans="1:5" x14ac:dyDescent="0.2">
      <c r="A700" s="11"/>
      <c r="E700" s="7"/>
    </row>
    <row r="701" spans="1:5" x14ac:dyDescent="0.2">
      <c r="A701" s="11"/>
      <c r="E701" s="7"/>
    </row>
    <row r="702" spans="1:5" x14ac:dyDescent="0.2">
      <c r="A702" s="11"/>
      <c r="E702" s="7"/>
    </row>
    <row r="703" spans="1:5" x14ac:dyDescent="0.2">
      <c r="A703" s="11"/>
      <c r="E703" s="7"/>
    </row>
    <row r="704" spans="1:5" x14ac:dyDescent="0.2">
      <c r="A704" s="11"/>
      <c r="E704" s="7"/>
    </row>
    <row r="705" spans="1:5" x14ac:dyDescent="0.2">
      <c r="A705" s="11"/>
      <c r="E705" s="7"/>
    </row>
    <row r="706" spans="1:5" x14ac:dyDescent="0.2">
      <c r="A706" s="11"/>
      <c r="E706" s="7"/>
    </row>
    <row r="707" spans="1:5" x14ac:dyDescent="0.2">
      <c r="A707" s="11"/>
      <c r="E707" s="7"/>
    </row>
    <row r="708" spans="1:5" x14ac:dyDescent="0.2">
      <c r="A708" s="11"/>
      <c r="E708" s="7"/>
    </row>
    <row r="709" spans="1:5" x14ac:dyDescent="0.2">
      <c r="A709" s="11"/>
      <c r="E709" s="7"/>
    </row>
    <row r="710" spans="1:5" x14ac:dyDescent="0.2">
      <c r="A710" s="11"/>
      <c r="E710" s="7"/>
    </row>
    <row r="711" spans="1:5" x14ac:dyDescent="0.2">
      <c r="A711" s="11"/>
      <c r="E711" s="7"/>
    </row>
    <row r="712" spans="1:5" x14ac:dyDescent="0.2">
      <c r="A712" s="11"/>
      <c r="E712" s="7"/>
    </row>
    <row r="713" spans="1:5" x14ac:dyDescent="0.2">
      <c r="A713" s="11"/>
      <c r="E713" s="7"/>
    </row>
    <row r="714" spans="1:5" x14ac:dyDescent="0.2">
      <c r="A714" s="11"/>
      <c r="E714" s="7"/>
    </row>
    <row r="715" spans="1:5" x14ac:dyDescent="0.2">
      <c r="A715" s="11"/>
      <c r="E715" s="7"/>
    </row>
    <row r="716" spans="1:5" x14ac:dyDescent="0.2">
      <c r="A716" s="11"/>
      <c r="E716" s="7"/>
    </row>
    <row r="717" spans="1:5" x14ac:dyDescent="0.2">
      <c r="A717" s="11"/>
      <c r="E717" s="7"/>
    </row>
    <row r="718" spans="1:5" x14ac:dyDescent="0.2">
      <c r="A718" s="11"/>
      <c r="E718" s="7"/>
    </row>
    <row r="719" spans="1:5" x14ac:dyDescent="0.2">
      <c r="A719" s="11"/>
      <c r="E719" s="7"/>
    </row>
    <row r="720" spans="1:5" x14ac:dyDescent="0.2">
      <c r="A720" s="11"/>
      <c r="E720" s="7"/>
    </row>
    <row r="721" spans="1:5" x14ac:dyDescent="0.2">
      <c r="A721" s="11"/>
      <c r="E721" s="7"/>
    </row>
    <row r="722" spans="1:5" x14ac:dyDescent="0.2">
      <c r="A722" s="11"/>
      <c r="E722" s="7"/>
    </row>
    <row r="723" spans="1:5" x14ac:dyDescent="0.2">
      <c r="A723" s="11"/>
      <c r="E723" s="7"/>
    </row>
    <row r="724" spans="1:5" x14ac:dyDescent="0.2">
      <c r="A724" s="11"/>
      <c r="E724" s="7"/>
    </row>
    <row r="725" spans="1:5" x14ac:dyDescent="0.2">
      <c r="A725" s="11"/>
      <c r="E725" s="7"/>
    </row>
    <row r="726" spans="1:5" x14ac:dyDescent="0.2">
      <c r="A726" s="11"/>
      <c r="E726" s="7"/>
    </row>
    <row r="727" spans="1:5" x14ac:dyDescent="0.2">
      <c r="A727" s="11"/>
      <c r="E727" s="7"/>
    </row>
    <row r="728" spans="1:5" x14ac:dyDescent="0.2">
      <c r="A728" s="11"/>
      <c r="E728" s="7"/>
    </row>
    <row r="729" spans="1:5" x14ac:dyDescent="0.2">
      <c r="A729" s="11"/>
      <c r="E729" s="7"/>
    </row>
    <row r="730" spans="1:5" x14ac:dyDescent="0.2">
      <c r="A730" s="11"/>
      <c r="E730" s="7"/>
    </row>
    <row r="731" spans="1:5" x14ac:dyDescent="0.2">
      <c r="A731" s="11"/>
      <c r="E731" s="7"/>
    </row>
    <row r="732" spans="1:5" x14ac:dyDescent="0.2">
      <c r="A732" s="11"/>
      <c r="E732" s="7"/>
    </row>
    <row r="733" spans="1:5" x14ac:dyDescent="0.2">
      <c r="A733" s="11"/>
      <c r="E733" s="7"/>
    </row>
    <row r="734" spans="1:5" x14ac:dyDescent="0.2">
      <c r="A734" s="11"/>
      <c r="E734" s="7"/>
    </row>
    <row r="735" spans="1:5" x14ac:dyDescent="0.2">
      <c r="A735" s="11"/>
      <c r="E735" s="7"/>
    </row>
    <row r="736" spans="1:5" x14ac:dyDescent="0.2">
      <c r="A736" s="11"/>
      <c r="E736" s="7"/>
    </row>
    <row r="737" spans="1:5" x14ac:dyDescent="0.2">
      <c r="A737" s="11"/>
      <c r="E737" s="7"/>
    </row>
    <row r="738" spans="1:5" x14ac:dyDescent="0.2">
      <c r="A738" s="11"/>
      <c r="E738" s="7"/>
    </row>
    <row r="739" spans="1:5" x14ac:dyDescent="0.2">
      <c r="A739" s="11"/>
      <c r="E739" s="7"/>
    </row>
    <row r="740" spans="1:5" x14ac:dyDescent="0.2">
      <c r="A740" s="11"/>
      <c r="E740" s="7"/>
    </row>
    <row r="741" spans="1:5" x14ac:dyDescent="0.2">
      <c r="A741" s="11"/>
      <c r="E741" s="7"/>
    </row>
    <row r="742" spans="1:5" x14ac:dyDescent="0.2">
      <c r="A742" s="11"/>
      <c r="E742" s="7"/>
    </row>
    <row r="743" spans="1:5" x14ac:dyDescent="0.2">
      <c r="A743" s="11"/>
      <c r="E743" s="7"/>
    </row>
    <row r="744" spans="1:5" x14ac:dyDescent="0.2">
      <c r="A744" s="11"/>
      <c r="E744" s="7"/>
    </row>
    <row r="745" spans="1:5" x14ac:dyDescent="0.2">
      <c r="A745" s="11"/>
      <c r="E745" s="7"/>
    </row>
    <row r="746" spans="1:5" x14ac:dyDescent="0.2">
      <c r="A746" s="11"/>
      <c r="E746" s="7"/>
    </row>
    <row r="747" spans="1:5" x14ac:dyDescent="0.2">
      <c r="A747" s="11"/>
      <c r="E747" s="7"/>
    </row>
    <row r="748" spans="1:5" x14ac:dyDescent="0.2">
      <c r="A748" s="11"/>
      <c r="E748" s="7"/>
    </row>
    <row r="749" spans="1:5" x14ac:dyDescent="0.2">
      <c r="A749" s="11"/>
      <c r="E749" s="7"/>
    </row>
    <row r="750" spans="1:5" x14ac:dyDescent="0.2">
      <c r="A750" s="11"/>
      <c r="E750" s="7"/>
    </row>
    <row r="751" spans="1:5" x14ac:dyDescent="0.2">
      <c r="A751" s="11"/>
      <c r="E751" s="7"/>
    </row>
    <row r="752" spans="1:5" x14ac:dyDescent="0.2">
      <c r="A752" s="11"/>
      <c r="E752" s="7"/>
    </row>
    <row r="753" spans="1:5" x14ac:dyDescent="0.2">
      <c r="A753" s="11"/>
      <c r="E753" s="7"/>
    </row>
    <row r="754" spans="1:5" x14ac:dyDescent="0.2">
      <c r="A754" s="11"/>
      <c r="E754" s="7"/>
    </row>
    <row r="755" spans="1:5" x14ac:dyDescent="0.2">
      <c r="A755" s="11"/>
      <c r="E755" s="7"/>
    </row>
    <row r="756" spans="1:5" x14ac:dyDescent="0.2">
      <c r="A756" s="11"/>
      <c r="E756" s="7"/>
    </row>
    <row r="757" spans="1:5" x14ac:dyDescent="0.2">
      <c r="A757" s="11"/>
      <c r="E757" s="7"/>
    </row>
    <row r="758" spans="1:5" x14ac:dyDescent="0.2">
      <c r="A758" s="11"/>
      <c r="E758" s="7"/>
    </row>
    <row r="759" spans="1:5" x14ac:dyDescent="0.2">
      <c r="A759" s="11"/>
      <c r="E759" s="7"/>
    </row>
    <row r="760" spans="1:5" x14ac:dyDescent="0.2">
      <c r="A760" s="11"/>
      <c r="E760" s="7"/>
    </row>
    <row r="761" spans="1:5" x14ac:dyDescent="0.2">
      <c r="A761" s="11"/>
      <c r="E761" s="7"/>
    </row>
    <row r="762" spans="1:5" x14ac:dyDescent="0.2">
      <c r="A762" s="11"/>
      <c r="E762" s="7"/>
    </row>
    <row r="763" spans="1:5" x14ac:dyDescent="0.2">
      <c r="A763" s="11"/>
      <c r="E763" s="7"/>
    </row>
    <row r="764" spans="1:5" x14ac:dyDescent="0.2">
      <c r="A764" s="11"/>
      <c r="E764" s="7"/>
    </row>
    <row r="765" spans="1:5" x14ac:dyDescent="0.2">
      <c r="A765" s="11"/>
      <c r="E765" s="7"/>
    </row>
    <row r="766" spans="1:5" x14ac:dyDescent="0.2">
      <c r="A766" s="11"/>
      <c r="E766" s="7"/>
    </row>
    <row r="767" spans="1:5" x14ac:dyDescent="0.2">
      <c r="A767" s="11"/>
      <c r="E767" s="7"/>
    </row>
    <row r="768" spans="1:5" x14ac:dyDescent="0.2">
      <c r="A768" s="11"/>
      <c r="E768" s="7"/>
    </row>
    <row r="769" spans="1:5" x14ac:dyDescent="0.2">
      <c r="A769" s="11"/>
      <c r="E769" s="7"/>
    </row>
    <row r="770" spans="1:5" x14ac:dyDescent="0.2">
      <c r="A770" s="11"/>
      <c r="E770" s="7"/>
    </row>
    <row r="771" spans="1:5" x14ac:dyDescent="0.2">
      <c r="A771" s="11"/>
      <c r="E771" s="7"/>
    </row>
    <row r="772" spans="1:5" x14ac:dyDescent="0.2">
      <c r="A772" s="11"/>
      <c r="E772" s="7"/>
    </row>
    <row r="773" spans="1:5" x14ac:dyDescent="0.2">
      <c r="A773" s="11"/>
      <c r="E773" s="7"/>
    </row>
    <row r="774" spans="1:5" x14ac:dyDescent="0.2">
      <c r="A774" s="11"/>
      <c r="E774" s="7"/>
    </row>
    <row r="775" spans="1:5" x14ac:dyDescent="0.2">
      <c r="A775" s="11"/>
      <c r="E775" s="7"/>
    </row>
    <row r="776" spans="1:5" x14ac:dyDescent="0.2">
      <c r="A776" s="11"/>
      <c r="E776" s="7"/>
    </row>
    <row r="777" spans="1:5" x14ac:dyDescent="0.2">
      <c r="A777" s="11"/>
      <c r="E777" s="7"/>
    </row>
    <row r="778" spans="1:5" x14ac:dyDescent="0.2">
      <c r="A778" s="11"/>
      <c r="E778" s="7"/>
    </row>
    <row r="779" spans="1:5" x14ac:dyDescent="0.2">
      <c r="A779" s="11"/>
      <c r="E779" s="7"/>
    </row>
    <row r="780" spans="1:5" x14ac:dyDescent="0.2">
      <c r="A780" s="11"/>
      <c r="E780" s="7"/>
    </row>
    <row r="781" spans="1:5" x14ac:dyDescent="0.2">
      <c r="A781" s="11"/>
      <c r="E781" s="7"/>
    </row>
    <row r="782" spans="1:5" x14ac:dyDescent="0.2">
      <c r="A782" s="11"/>
      <c r="E782" s="7"/>
    </row>
    <row r="783" spans="1:5" x14ac:dyDescent="0.2">
      <c r="A783" s="11"/>
      <c r="E783" s="7"/>
    </row>
    <row r="784" spans="1:5" x14ac:dyDescent="0.2">
      <c r="A784" s="11"/>
      <c r="E784" s="7"/>
    </row>
    <row r="785" spans="1:5" x14ac:dyDescent="0.2">
      <c r="A785" s="11"/>
      <c r="E785" s="7"/>
    </row>
    <row r="786" spans="1:5" x14ac:dyDescent="0.2">
      <c r="A786" s="11"/>
      <c r="E786" s="7"/>
    </row>
    <row r="787" spans="1:5" x14ac:dyDescent="0.2">
      <c r="E787" s="7"/>
    </row>
    <row r="788" spans="1:5" x14ac:dyDescent="0.2">
      <c r="E788" s="7"/>
    </row>
    <row r="789" spans="1:5" x14ac:dyDescent="0.2">
      <c r="E789" s="7"/>
    </row>
    <row r="790" spans="1:5" x14ac:dyDescent="0.2">
      <c r="E790" s="7"/>
    </row>
    <row r="791" spans="1:5" x14ac:dyDescent="0.2">
      <c r="E791" s="7"/>
    </row>
    <row r="792" spans="1:5" x14ac:dyDescent="0.2">
      <c r="E792" s="7"/>
    </row>
    <row r="793" spans="1:5" x14ac:dyDescent="0.2">
      <c r="E793" s="7"/>
    </row>
    <row r="794" spans="1:5" x14ac:dyDescent="0.2">
      <c r="E794" s="7"/>
    </row>
    <row r="795" spans="1:5" x14ac:dyDescent="0.2">
      <c r="E795" s="7"/>
    </row>
    <row r="796" spans="1:5" x14ac:dyDescent="0.2">
      <c r="E796" s="7"/>
    </row>
    <row r="797" spans="1:5" x14ac:dyDescent="0.2">
      <c r="E797" s="7"/>
    </row>
    <row r="798" spans="1:5" x14ac:dyDescent="0.2">
      <c r="E798" s="7"/>
    </row>
    <row r="799" spans="1:5" x14ac:dyDescent="0.2">
      <c r="E799" s="7"/>
    </row>
    <row r="800" spans="1:5" x14ac:dyDescent="0.2">
      <c r="E800" s="7"/>
    </row>
    <row r="801" spans="5:5" x14ac:dyDescent="0.2">
      <c r="E801" s="7"/>
    </row>
    <row r="802" spans="5:5" x14ac:dyDescent="0.2">
      <c r="E802" s="7"/>
    </row>
    <row r="803" spans="5:5" x14ac:dyDescent="0.2">
      <c r="E803" s="7"/>
    </row>
    <row r="804" spans="5:5" x14ac:dyDescent="0.2">
      <c r="E804" s="7"/>
    </row>
    <row r="805" spans="5:5" x14ac:dyDescent="0.2">
      <c r="E805" s="7"/>
    </row>
    <row r="806" spans="5:5" x14ac:dyDescent="0.2">
      <c r="E806" s="7"/>
    </row>
    <row r="807" spans="5:5" x14ac:dyDescent="0.2">
      <c r="E807" s="7"/>
    </row>
    <row r="808" spans="5:5" x14ac:dyDescent="0.2">
      <c r="E808" s="7"/>
    </row>
    <row r="809" spans="5:5" x14ac:dyDescent="0.2">
      <c r="E809" s="7"/>
    </row>
    <row r="810" spans="5:5" x14ac:dyDescent="0.2">
      <c r="E810" s="7"/>
    </row>
    <row r="811" spans="5:5" x14ac:dyDescent="0.2">
      <c r="E811" s="7"/>
    </row>
    <row r="812" spans="5:5" x14ac:dyDescent="0.2">
      <c r="E812" s="7"/>
    </row>
    <row r="813" spans="5:5" x14ac:dyDescent="0.2">
      <c r="E813" s="7"/>
    </row>
    <row r="814" spans="5:5" x14ac:dyDescent="0.2">
      <c r="E814" s="7"/>
    </row>
    <row r="815" spans="5:5" x14ac:dyDescent="0.2">
      <c r="E815" s="7"/>
    </row>
    <row r="816" spans="5:5" x14ac:dyDescent="0.2">
      <c r="E816" s="7"/>
    </row>
    <row r="817" spans="5:5" x14ac:dyDescent="0.2">
      <c r="E817" s="7"/>
    </row>
    <row r="818" spans="5:5" x14ac:dyDescent="0.2">
      <c r="E818" s="7"/>
    </row>
    <row r="819" spans="5:5" x14ac:dyDescent="0.2">
      <c r="E819" s="7"/>
    </row>
    <row r="820" spans="5:5" x14ac:dyDescent="0.2">
      <c r="E820" s="7"/>
    </row>
    <row r="821" spans="5:5" x14ac:dyDescent="0.2">
      <c r="E821" s="7"/>
    </row>
    <row r="822" spans="5:5" x14ac:dyDescent="0.2">
      <c r="E822" s="7"/>
    </row>
    <row r="823" spans="5:5" x14ac:dyDescent="0.2">
      <c r="E823" s="7"/>
    </row>
    <row r="824" spans="5:5" x14ac:dyDescent="0.2">
      <c r="E824" s="7"/>
    </row>
    <row r="825" spans="5:5" x14ac:dyDescent="0.2">
      <c r="E825" s="7"/>
    </row>
    <row r="826" spans="5:5" x14ac:dyDescent="0.2">
      <c r="E826" s="7"/>
    </row>
    <row r="827" spans="5:5" x14ac:dyDescent="0.2">
      <c r="E827" s="7"/>
    </row>
    <row r="828" spans="5:5" x14ac:dyDescent="0.2">
      <c r="E828" s="7"/>
    </row>
    <row r="829" spans="5:5" x14ac:dyDescent="0.2">
      <c r="E829" s="7"/>
    </row>
    <row r="830" spans="5:5" x14ac:dyDescent="0.2">
      <c r="E830" s="7"/>
    </row>
    <row r="831" spans="5:5" x14ac:dyDescent="0.2">
      <c r="E831" s="7"/>
    </row>
    <row r="832" spans="5:5" x14ac:dyDescent="0.2">
      <c r="E832" s="7"/>
    </row>
    <row r="833" spans="5:5" x14ac:dyDescent="0.2">
      <c r="E833" s="7"/>
    </row>
    <row r="834" spans="5:5" x14ac:dyDescent="0.2">
      <c r="E834" s="7"/>
    </row>
    <row r="835" spans="5:5" x14ac:dyDescent="0.2">
      <c r="E835" s="7"/>
    </row>
    <row r="836" spans="5:5" x14ac:dyDescent="0.2">
      <c r="E836" s="7"/>
    </row>
    <row r="837" spans="5:5" x14ac:dyDescent="0.2">
      <c r="E837" s="7"/>
    </row>
    <row r="838" spans="5:5" x14ac:dyDescent="0.2">
      <c r="E838" s="7"/>
    </row>
    <row r="839" spans="5:5" x14ac:dyDescent="0.2">
      <c r="E839" s="7"/>
    </row>
    <row r="840" spans="5:5" x14ac:dyDescent="0.2">
      <c r="E840" s="7"/>
    </row>
    <row r="841" spans="5:5" x14ac:dyDescent="0.2">
      <c r="E841" s="7"/>
    </row>
    <row r="842" spans="5:5" x14ac:dyDescent="0.2">
      <c r="E842" s="7"/>
    </row>
    <row r="843" spans="5:5" x14ac:dyDescent="0.2">
      <c r="E843" s="7"/>
    </row>
    <row r="844" spans="5:5" x14ac:dyDescent="0.2">
      <c r="E844" s="7"/>
    </row>
    <row r="845" spans="5:5" x14ac:dyDescent="0.2">
      <c r="E845" s="7"/>
    </row>
    <row r="846" spans="5:5" x14ac:dyDescent="0.2">
      <c r="E846" s="7"/>
    </row>
    <row r="847" spans="5:5" x14ac:dyDescent="0.2">
      <c r="E847" s="7"/>
    </row>
    <row r="848" spans="5:5" x14ac:dyDescent="0.2">
      <c r="E848" s="7"/>
    </row>
    <row r="849" spans="5:5" x14ac:dyDescent="0.2">
      <c r="E849" s="7"/>
    </row>
    <row r="850" spans="5:5" x14ac:dyDescent="0.2">
      <c r="E850" s="7"/>
    </row>
    <row r="851" spans="5:5" x14ac:dyDescent="0.2">
      <c r="E851" s="7"/>
    </row>
    <row r="852" spans="5:5" x14ac:dyDescent="0.2">
      <c r="E852" s="7"/>
    </row>
    <row r="853" spans="5:5" x14ac:dyDescent="0.2">
      <c r="E853" s="7"/>
    </row>
    <row r="854" spans="5:5" x14ac:dyDescent="0.2">
      <c r="E854" s="7"/>
    </row>
    <row r="855" spans="5:5" x14ac:dyDescent="0.2">
      <c r="E855" s="7"/>
    </row>
    <row r="856" spans="5:5" x14ac:dyDescent="0.2">
      <c r="E856" s="7"/>
    </row>
    <row r="857" spans="5:5" x14ac:dyDescent="0.2">
      <c r="E857" s="7"/>
    </row>
    <row r="858" spans="5:5" x14ac:dyDescent="0.2">
      <c r="E858" s="7"/>
    </row>
    <row r="859" spans="5:5" x14ac:dyDescent="0.2">
      <c r="E859" s="7"/>
    </row>
    <row r="860" spans="5:5" x14ac:dyDescent="0.2">
      <c r="E860" s="7"/>
    </row>
    <row r="861" spans="5:5" x14ac:dyDescent="0.2">
      <c r="E861" s="7"/>
    </row>
    <row r="862" spans="5:5" x14ac:dyDescent="0.2">
      <c r="E862" s="7"/>
    </row>
    <row r="863" spans="5:5" x14ac:dyDescent="0.2">
      <c r="E863" s="7"/>
    </row>
    <row r="864" spans="5:5" x14ac:dyDescent="0.2">
      <c r="E864" s="7"/>
    </row>
    <row r="865" spans="5:5" x14ac:dyDescent="0.2">
      <c r="E865" s="7"/>
    </row>
    <row r="866" spans="5:5" x14ac:dyDescent="0.2">
      <c r="E866" s="7"/>
    </row>
    <row r="867" spans="5:5" x14ac:dyDescent="0.2">
      <c r="E867" s="7"/>
    </row>
    <row r="868" spans="5:5" x14ac:dyDescent="0.2">
      <c r="E868" s="7"/>
    </row>
    <row r="869" spans="5:5" x14ac:dyDescent="0.2">
      <c r="E869" s="7"/>
    </row>
    <row r="870" spans="5:5" x14ac:dyDescent="0.2">
      <c r="E870" s="7"/>
    </row>
    <row r="871" spans="5:5" x14ac:dyDescent="0.2">
      <c r="E871" s="7"/>
    </row>
    <row r="872" spans="5:5" x14ac:dyDescent="0.2">
      <c r="E872" s="7"/>
    </row>
    <row r="873" spans="5:5" x14ac:dyDescent="0.2">
      <c r="E873" s="7"/>
    </row>
    <row r="874" spans="5:5" x14ac:dyDescent="0.2">
      <c r="E874" s="7"/>
    </row>
    <row r="875" spans="5:5" x14ac:dyDescent="0.2">
      <c r="E875" s="7"/>
    </row>
    <row r="876" spans="5:5" x14ac:dyDescent="0.2">
      <c r="E876" s="7"/>
    </row>
    <row r="877" spans="5:5" x14ac:dyDescent="0.2">
      <c r="E877" s="7"/>
    </row>
    <row r="878" spans="5:5" x14ac:dyDescent="0.2">
      <c r="E878" s="7"/>
    </row>
    <row r="879" spans="5:5" x14ac:dyDescent="0.2">
      <c r="E879" s="7"/>
    </row>
    <row r="880" spans="5:5" x14ac:dyDescent="0.2">
      <c r="E880" s="7"/>
    </row>
    <row r="881" spans="5:5" x14ac:dyDescent="0.2">
      <c r="E881" s="7"/>
    </row>
    <row r="882" spans="5:5" x14ac:dyDescent="0.2">
      <c r="E882" s="7"/>
    </row>
    <row r="883" spans="5:5" x14ac:dyDescent="0.2">
      <c r="E883" s="7"/>
    </row>
    <row r="884" spans="5:5" x14ac:dyDescent="0.2">
      <c r="E884" s="7"/>
    </row>
    <row r="885" spans="5:5" x14ac:dyDescent="0.2">
      <c r="E885" s="7"/>
    </row>
    <row r="886" spans="5:5" x14ac:dyDescent="0.2">
      <c r="E886" s="7"/>
    </row>
    <row r="887" spans="5:5" x14ac:dyDescent="0.2">
      <c r="E887" s="7"/>
    </row>
    <row r="888" spans="5:5" x14ac:dyDescent="0.2">
      <c r="E888" s="7"/>
    </row>
    <row r="889" spans="5:5" x14ac:dyDescent="0.2">
      <c r="E889" s="7"/>
    </row>
    <row r="890" spans="5:5" x14ac:dyDescent="0.2">
      <c r="E890" s="7"/>
    </row>
    <row r="891" spans="5:5" x14ac:dyDescent="0.2">
      <c r="E891" s="7"/>
    </row>
    <row r="892" spans="5:5" x14ac:dyDescent="0.2">
      <c r="E892" s="7"/>
    </row>
    <row r="893" spans="5:5" x14ac:dyDescent="0.2">
      <c r="E893" s="7"/>
    </row>
    <row r="894" spans="5:5" x14ac:dyDescent="0.2">
      <c r="E894" s="7"/>
    </row>
    <row r="895" spans="5:5" x14ac:dyDescent="0.2">
      <c r="E895" s="7"/>
    </row>
    <row r="896" spans="5:5" x14ac:dyDescent="0.2">
      <c r="E896" s="7"/>
    </row>
    <row r="897" spans="5:5" x14ac:dyDescent="0.2">
      <c r="E897" s="7"/>
    </row>
    <row r="898" spans="5:5" x14ac:dyDescent="0.2">
      <c r="E898" s="7"/>
    </row>
    <row r="899" spans="5:5" x14ac:dyDescent="0.2">
      <c r="E899" s="7"/>
    </row>
    <row r="900" spans="5:5" x14ac:dyDescent="0.2">
      <c r="E900" s="7"/>
    </row>
    <row r="901" spans="5:5" x14ac:dyDescent="0.2">
      <c r="E901" s="7"/>
    </row>
    <row r="902" spans="5:5" x14ac:dyDescent="0.2">
      <c r="E902" s="7"/>
    </row>
    <row r="903" spans="5:5" x14ac:dyDescent="0.2">
      <c r="E903" s="7"/>
    </row>
    <row r="904" spans="5:5" x14ac:dyDescent="0.2">
      <c r="E904" s="7"/>
    </row>
    <row r="905" spans="5:5" x14ac:dyDescent="0.2">
      <c r="E905" s="7"/>
    </row>
    <row r="906" spans="5:5" x14ac:dyDescent="0.2">
      <c r="E906" s="7"/>
    </row>
    <row r="907" spans="5:5" x14ac:dyDescent="0.2">
      <c r="E907" s="7"/>
    </row>
    <row r="908" spans="5:5" x14ac:dyDescent="0.2">
      <c r="E908" s="7"/>
    </row>
    <row r="909" spans="5:5" x14ac:dyDescent="0.2">
      <c r="E909" s="7"/>
    </row>
    <row r="910" spans="5:5" x14ac:dyDescent="0.2">
      <c r="E910" s="7"/>
    </row>
    <row r="911" spans="5:5" x14ac:dyDescent="0.2">
      <c r="E911" s="7"/>
    </row>
    <row r="912" spans="5:5" x14ac:dyDescent="0.2">
      <c r="E912" s="7"/>
    </row>
    <row r="913" spans="5:5" x14ac:dyDescent="0.2">
      <c r="E913" s="7"/>
    </row>
    <row r="914" spans="5:5" x14ac:dyDescent="0.2">
      <c r="E914" s="7"/>
    </row>
    <row r="915" spans="5:5" x14ac:dyDescent="0.2">
      <c r="E915" s="7"/>
    </row>
    <row r="916" spans="5:5" x14ac:dyDescent="0.2">
      <c r="E916" s="7"/>
    </row>
    <row r="917" spans="5:5" x14ac:dyDescent="0.2">
      <c r="E917" s="7"/>
    </row>
    <row r="918" spans="5:5" x14ac:dyDescent="0.2">
      <c r="E918" s="7"/>
    </row>
    <row r="919" spans="5:5" x14ac:dyDescent="0.2">
      <c r="E919" s="7"/>
    </row>
    <row r="920" spans="5:5" x14ac:dyDescent="0.2">
      <c r="E920" s="7"/>
    </row>
    <row r="921" spans="5:5" x14ac:dyDescent="0.2">
      <c r="E921" s="7"/>
    </row>
    <row r="922" spans="5:5" x14ac:dyDescent="0.2">
      <c r="E922" s="7"/>
    </row>
    <row r="923" spans="5:5" x14ac:dyDescent="0.2">
      <c r="E923" s="7"/>
    </row>
    <row r="924" spans="5:5" x14ac:dyDescent="0.2">
      <c r="E924" s="7"/>
    </row>
    <row r="925" spans="5:5" x14ac:dyDescent="0.2">
      <c r="E925" s="7"/>
    </row>
    <row r="926" spans="5:5" x14ac:dyDescent="0.2">
      <c r="E926" s="7"/>
    </row>
    <row r="927" spans="5:5" x14ac:dyDescent="0.2">
      <c r="E927" s="7"/>
    </row>
    <row r="928" spans="5:5" x14ac:dyDescent="0.2">
      <c r="E928" s="7"/>
    </row>
    <row r="929" spans="5:5" x14ac:dyDescent="0.2">
      <c r="E929" s="7"/>
    </row>
    <row r="930" spans="5:5" x14ac:dyDescent="0.2">
      <c r="E930" s="7"/>
    </row>
    <row r="931" spans="5:5" x14ac:dyDescent="0.2">
      <c r="E931" s="7"/>
    </row>
    <row r="932" spans="5:5" x14ac:dyDescent="0.2">
      <c r="E932" s="7"/>
    </row>
    <row r="933" spans="5:5" x14ac:dyDescent="0.2">
      <c r="E933" s="7"/>
    </row>
    <row r="934" spans="5:5" x14ac:dyDescent="0.2">
      <c r="E934" s="7"/>
    </row>
    <row r="935" spans="5:5" x14ac:dyDescent="0.2">
      <c r="E935" s="7"/>
    </row>
    <row r="936" spans="5:5" x14ac:dyDescent="0.2">
      <c r="E936" s="7"/>
    </row>
    <row r="937" spans="5:5" x14ac:dyDescent="0.2">
      <c r="E937" s="7"/>
    </row>
    <row r="938" spans="5:5" x14ac:dyDescent="0.2">
      <c r="E938" s="7"/>
    </row>
    <row r="939" spans="5:5" x14ac:dyDescent="0.2">
      <c r="E939" s="7"/>
    </row>
    <row r="940" spans="5:5" x14ac:dyDescent="0.2">
      <c r="E940" s="7"/>
    </row>
    <row r="941" spans="5:5" x14ac:dyDescent="0.2">
      <c r="E941" s="7"/>
    </row>
    <row r="942" spans="5:5" x14ac:dyDescent="0.2">
      <c r="E942" s="7"/>
    </row>
    <row r="943" spans="5:5" x14ac:dyDescent="0.2">
      <c r="E943" s="7"/>
    </row>
    <row r="944" spans="5:5" x14ac:dyDescent="0.2">
      <c r="E944" s="7"/>
    </row>
    <row r="945" spans="5:5" x14ac:dyDescent="0.2">
      <c r="E945" s="7"/>
    </row>
    <row r="946" spans="5:5" x14ac:dyDescent="0.2">
      <c r="E946" s="7"/>
    </row>
    <row r="947" spans="5:5" x14ac:dyDescent="0.2">
      <c r="E947" s="7"/>
    </row>
    <row r="948" spans="5:5" x14ac:dyDescent="0.2">
      <c r="E948" s="7"/>
    </row>
    <row r="949" spans="5:5" x14ac:dyDescent="0.2">
      <c r="E949" s="7"/>
    </row>
    <row r="950" spans="5:5" x14ac:dyDescent="0.2">
      <c r="E950" s="7"/>
    </row>
    <row r="951" spans="5:5" x14ac:dyDescent="0.2">
      <c r="E951" s="7"/>
    </row>
    <row r="952" spans="5:5" x14ac:dyDescent="0.2">
      <c r="E952" s="7"/>
    </row>
    <row r="953" spans="5:5" x14ac:dyDescent="0.2">
      <c r="E953" s="7"/>
    </row>
    <row r="954" spans="5:5" x14ac:dyDescent="0.2">
      <c r="E954" s="7"/>
    </row>
    <row r="955" spans="5:5" x14ac:dyDescent="0.2">
      <c r="E955" s="7"/>
    </row>
    <row r="956" spans="5:5" x14ac:dyDescent="0.2">
      <c r="E956" s="7"/>
    </row>
    <row r="957" spans="5:5" x14ac:dyDescent="0.2">
      <c r="E957" s="7"/>
    </row>
    <row r="958" spans="5:5" x14ac:dyDescent="0.2">
      <c r="E958" s="7"/>
    </row>
    <row r="959" spans="5:5" x14ac:dyDescent="0.2">
      <c r="E959" s="7"/>
    </row>
    <row r="960" spans="5:5" x14ac:dyDescent="0.2">
      <c r="E960" s="7"/>
    </row>
    <row r="961" spans="5:5" x14ac:dyDescent="0.2">
      <c r="E961" s="7"/>
    </row>
    <row r="962" spans="5:5" x14ac:dyDescent="0.2">
      <c r="E962" s="7"/>
    </row>
    <row r="963" spans="5:5" x14ac:dyDescent="0.2">
      <c r="E963" s="7"/>
    </row>
    <row r="964" spans="5:5" x14ac:dyDescent="0.2">
      <c r="E964" s="7"/>
    </row>
    <row r="965" spans="5:5" x14ac:dyDescent="0.2">
      <c r="E965" s="7"/>
    </row>
    <row r="966" spans="5:5" x14ac:dyDescent="0.2">
      <c r="E966" s="7"/>
    </row>
    <row r="967" spans="5:5" x14ac:dyDescent="0.2">
      <c r="E967" s="7"/>
    </row>
    <row r="968" spans="5:5" x14ac:dyDescent="0.2">
      <c r="E968" s="7"/>
    </row>
    <row r="969" spans="5:5" x14ac:dyDescent="0.2">
      <c r="E969" s="7"/>
    </row>
    <row r="970" spans="5:5" x14ac:dyDescent="0.2">
      <c r="E970" s="7"/>
    </row>
    <row r="971" spans="5:5" x14ac:dyDescent="0.2">
      <c r="E971" s="7"/>
    </row>
    <row r="972" spans="5:5" x14ac:dyDescent="0.2">
      <c r="E972" s="7"/>
    </row>
    <row r="973" spans="5:5" x14ac:dyDescent="0.2">
      <c r="E973" s="7"/>
    </row>
    <row r="974" spans="5:5" x14ac:dyDescent="0.2">
      <c r="E974" s="7"/>
    </row>
    <row r="975" spans="5:5" x14ac:dyDescent="0.2">
      <c r="E975" s="7"/>
    </row>
    <row r="976" spans="5:5" x14ac:dyDescent="0.2">
      <c r="E976" s="7"/>
    </row>
    <row r="977" spans="5:5" x14ac:dyDescent="0.2">
      <c r="E977" s="7"/>
    </row>
    <row r="978" spans="5:5" x14ac:dyDescent="0.2">
      <c r="E978" s="7"/>
    </row>
    <row r="979" spans="5:5" x14ac:dyDescent="0.2">
      <c r="E979" s="7"/>
    </row>
    <row r="980" spans="5:5" x14ac:dyDescent="0.2">
      <c r="E980" s="7"/>
    </row>
    <row r="981" spans="5:5" x14ac:dyDescent="0.2">
      <c r="E981" s="7"/>
    </row>
    <row r="982" spans="5:5" x14ac:dyDescent="0.2">
      <c r="E982" s="7"/>
    </row>
    <row r="983" spans="5:5" x14ac:dyDescent="0.2">
      <c r="E983" s="7"/>
    </row>
    <row r="984" spans="5:5" x14ac:dyDescent="0.2">
      <c r="E984" s="7"/>
    </row>
    <row r="985" spans="5:5" x14ac:dyDescent="0.2">
      <c r="E985" s="7"/>
    </row>
    <row r="986" spans="5:5" x14ac:dyDescent="0.2">
      <c r="E986" s="7"/>
    </row>
    <row r="987" spans="5:5" x14ac:dyDescent="0.2">
      <c r="E987" s="7"/>
    </row>
    <row r="988" spans="5:5" x14ac:dyDescent="0.2">
      <c r="E988" s="7"/>
    </row>
    <row r="989" spans="5:5" x14ac:dyDescent="0.2">
      <c r="E989" s="7"/>
    </row>
    <row r="990" spans="5:5" x14ac:dyDescent="0.2">
      <c r="E990" s="7"/>
    </row>
    <row r="991" spans="5:5" x14ac:dyDescent="0.2">
      <c r="E991" s="7"/>
    </row>
    <row r="992" spans="5:5" x14ac:dyDescent="0.2">
      <c r="E992" s="7"/>
    </row>
    <row r="993" spans="5:5" x14ac:dyDescent="0.2">
      <c r="E993" s="7"/>
    </row>
    <row r="994" spans="5:5" x14ac:dyDescent="0.2">
      <c r="E994" s="7"/>
    </row>
    <row r="995" spans="5:5" x14ac:dyDescent="0.2">
      <c r="E995" s="7"/>
    </row>
    <row r="996" spans="5:5" x14ac:dyDescent="0.2">
      <c r="E996" s="7"/>
    </row>
    <row r="997" spans="5:5" x14ac:dyDescent="0.2">
      <c r="E997" s="7"/>
    </row>
    <row r="998" spans="5:5" x14ac:dyDescent="0.2">
      <c r="E998" s="7"/>
    </row>
    <row r="999" spans="5:5" x14ac:dyDescent="0.2">
      <c r="E999" s="7"/>
    </row>
    <row r="1000" spans="5:5" x14ac:dyDescent="0.2">
      <c r="E1000" s="7"/>
    </row>
    <row r="1001" spans="5:5" x14ac:dyDescent="0.2">
      <c r="E1001" s="7"/>
    </row>
    <row r="1002" spans="5:5" x14ac:dyDescent="0.2">
      <c r="E1002" s="7"/>
    </row>
    <row r="1003" spans="5:5" x14ac:dyDescent="0.2">
      <c r="E1003" s="7"/>
    </row>
    <row r="1004" spans="5:5" x14ac:dyDescent="0.2">
      <c r="E1004" s="7"/>
    </row>
    <row r="1005" spans="5:5" x14ac:dyDescent="0.2">
      <c r="E1005" s="7"/>
    </row>
    <row r="1006" spans="5:5" x14ac:dyDescent="0.2">
      <c r="E1006" s="7"/>
    </row>
    <row r="1007" spans="5:5" x14ac:dyDescent="0.2">
      <c r="E1007" s="7"/>
    </row>
    <row r="1008" spans="5:5" x14ac:dyDescent="0.2">
      <c r="E1008" s="7"/>
    </row>
    <row r="1009" spans="5:5" x14ac:dyDescent="0.2">
      <c r="E1009" s="7"/>
    </row>
    <row r="1010" spans="5:5" x14ac:dyDescent="0.2">
      <c r="E1010" s="7"/>
    </row>
    <row r="1011" spans="5:5" x14ac:dyDescent="0.2">
      <c r="E1011" s="7"/>
    </row>
    <row r="1012" spans="5:5" x14ac:dyDescent="0.2">
      <c r="E1012" s="7"/>
    </row>
    <row r="1013" spans="5:5" x14ac:dyDescent="0.2">
      <c r="E1013" s="7"/>
    </row>
    <row r="1014" spans="5:5" x14ac:dyDescent="0.2">
      <c r="E1014" s="7"/>
    </row>
    <row r="1015" spans="5:5" x14ac:dyDescent="0.2">
      <c r="E1015" s="7"/>
    </row>
    <row r="1016" spans="5:5" x14ac:dyDescent="0.2">
      <c r="E1016" s="7"/>
    </row>
    <row r="1017" spans="5:5" x14ac:dyDescent="0.2">
      <c r="E1017" s="7"/>
    </row>
    <row r="1018" spans="5:5" x14ac:dyDescent="0.2">
      <c r="E1018" s="7"/>
    </row>
    <row r="1019" spans="5:5" x14ac:dyDescent="0.2">
      <c r="E1019" s="7"/>
    </row>
    <row r="1020" spans="5:5" x14ac:dyDescent="0.2">
      <c r="E1020" s="7"/>
    </row>
    <row r="1021" spans="5:5" x14ac:dyDescent="0.2">
      <c r="E1021" s="7"/>
    </row>
    <row r="1022" spans="5:5" x14ac:dyDescent="0.2">
      <c r="E1022" s="7"/>
    </row>
    <row r="1023" spans="5:5" x14ac:dyDescent="0.2">
      <c r="E1023" s="7"/>
    </row>
    <row r="1024" spans="5:5" x14ac:dyDescent="0.2">
      <c r="E1024" s="7"/>
    </row>
    <row r="1025" spans="5:5" x14ac:dyDescent="0.2">
      <c r="E1025" s="7"/>
    </row>
    <row r="1026" spans="5:5" x14ac:dyDescent="0.2">
      <c r="E1026" s="7"/>
    </row>
    <row r="1027" spans="5:5" x14ac:dyDescent="0.2">
      <c r="E1027" s="7"/>
    </row>
    <row r="1028" spans="5:5" x14ac:dyDescent="0.2">
      <c r="E1028" s="7"/>
    </row>
    <row r="1029" spans="5:5" x14ac:dyDescent="0.2">
      <c r="E1029" s="7"/>
    </row>
    <row r="1030" spans="5:5" x14ac:dyDescent="0.2">
      <c r="E1030" s="7"/>
    </row>
    <row r="1031" spans="5:5" x14ac:dyDescent="0.2">
      <c r="E1031" s="7"/>
    </row>
    <row r="1032" spans="5:5" x14ac:dyDescent="0.2">
      <c r="E1032" s="7"/>
    </row>
    <row r="1033" spans="5:5" x14ac:dyDescent="0.2">
      <c r="E1033" s="7"/>
    </row>
    <row r="1034" spans="5:5" x14ac:dyDescent="0.2">
      <c r="E1034" s="7"/>
    </row>
    <row r="1035" spans="5:5" x14ac:dyDescent="0.2">
      <c r="E1035" s="7"/>
    </row>
    <row r="1036" spans="5:5" x14ac:dyDescent="0.2">
      <c r="E1036" s="7"/>
    </row>
    <row r="1037" spans="5:5" x14ac:dyDescent="0.2">
      <c r="E1037" s="7"/>
    </row>
    <row r="1038" spans="5:5" x14ac:dyDescent="0.2">
      <c r="E1038" s="7"/>
    </row>
    <row r="1039" spans="5:5" x14ac:dyDescent="0.2">
      <c r="E1039" s="7"/>
    </row>
    <row r="1040" spans="5:5" x14ac:dyDescent="0.2">
      <c r="E1040" s="7"/>
    </row>
    <row r="1041" spans="5:5" x14ac:dyDescent="0.2">
      <c r="E1041" s="7"/>
    </row>
    <row r="1042" spans="5:5" x14ac:dyDescent="0.2">
      <c r="E1042" s="7"/>
    </row>
    <row r="1043" spans="5:5" x14ac:dyDescent="0.2">
      <c r="E1043" s="7"/>
    </row>
    <row r="1044" spans="5:5" x14ac:dyDescent="0.2">
      <c r="E1044" s="7"/>
    </row>
    <row r="1045" spans="5:5" x14ac:dyDescent="0.2">
      <c r="E1045" s="7"/>
    </row>
    <row r="1046" spans="5:5" x14ac:dyDescent="0.2">
      <c r="E1046" s="7"/>
    </row>
    <row r="1047" spans="5:5" x14ac:dyDescent="0.2">
      <c r="E1047" s="7"/>
    </row>
    <row r="1048" spans="5:5" x14ac:dyDescent="0.2">
      <c r="E1048" s="7"/>
    </row>
    <row r="1049" spans="5:5" x14ac:dyDescent="0.2">
      <c r="E1049" s="7"/>
    </row>
    <row r="1050" spans="5:5" x14ac:dyDescent="0.2">
      <c r="E1050" s="7"/>
    </row>
    <row r="1051" spans="5:5" x14ac:dyDescent="0.2">
      <c r="E1051" s="7"/>
    </row>
    <row r="1052" spans="5:5" x14ac:dyDescent="0.2">
      <c r="E1052" s="7"/>
    </row>
    <row r="1053" spans="5:5" x14ac:dyDescent="0.2">
      <c r="E1053" s="7"/>
    </row>
    <row r="1054" spans="5:5" x14ac:dyDescent="0.2">
      <c r="E1054" s="7"/>
    </row>
    <row r="1055" spans="5:5" x14ac:dyDescent="0.2">
      <c r="E1055" s="7"/>
    </row>
    <row r="1056" spans="5:5" x14ac:dyDescent="0.2">
      <c r="E1056" s="7"/>
    </row>
    <row r="1057" spans="5:5" x14ac:dyDescent="0.2">
      <c r="E1057" s="7"/>
    </row>
    <row r="1058" spans="5:5" x14ac:dyDescent="0.2">
      <c r="E1058" s="7"/>
    </row>
    <row r="1059" spans="5:5" x14ac:dyDescent="0.2">
      <c r="E1059" s="7"/>
    </row>
    <row r="1060" spans="5:5" x14ac:dyDescent="0.2">
      <c r="E1060" s="7"/>
    </row>
    <row r="1061" spans="5:5" x14ac:dyDescent="0.2">
      <c r="E1061" s="7"/>
    </row>
    <row r="1062" spans="5:5" x14ac:dyDescent="0.2">
      <c r="E1062" s="7"/>
    </row>
    <row r="1063" spans="5:5" x14ac:dyDescent="0.2">
      <c r="E1063" s="7"/>
    </row>
    <row r="1064" spans="5:5" x14ac:dyDescent="0.2">
      <c r="E1064" s="7"/>
    </row>
    <row r="1065" spans="5:5" x14ac:dyDescent="0.2">
      <c r="E1065" s="7"/>
    </row>
    <row r="1066" spans="5:5" x14ac:dyDescent="0.2">
      <c r="E1066" s="7"/>
    </row>
    <row r="1067" spans="5:5" x14ac:dyDescent="0.2">
      <c r="E1067" s="7"/>
    </row>
    <row r="1068" spans="5:5" x14ac:dyDescent="0.2">
      <c r="E1068" s="7"/>
    </row>
    <row r="1069" spans="5:5" x14ac:dyDescent="0.2">
      <c r="E1069" s="7"/>
    </row>
    <row r="1070" spans="5:5" x14ac:dyDescent="0.2">
      <c r="E1070" s="7"/>
    </row>
    <row r="1071" spans="5:5" x14ac:dyDescent="0.2">
      <c r="E1071" s="7"/>
    </row>
    <row r="1072" spans="5:5" x14ac:dyDescent="0.2">
      <c r="E1072" s="7"/>
    </row>
    <row r="1073" spans="5:5" x14ac:dyDescent="0.2">
      <c r="E1073" s="7"/>
    </row>
    <row r="1074" spans="5:5" x14ac:dyDescent="0.2">
      <c r="E1074" s="7"/>
    </row>
    <row r="1075" spans="5:5" x14ac:dyDescent="0.2">
      <c r="E1075" s="7"/>
    </row>
    <row r="1076" spans="5:5" x14ac:dyDescent="0.2">
      <c r="E1076" s="7"/>
    </row>
    <row r="1077" spans="5:5" x14ac:dyDescent="0.2">
      <c r="E1077" s="7"/>
    </row>
    <row r="1078" spans="5:5" x14ac:dyDescent="0.2">
      <c r="E1078" s="7"/>
    </row>
    <row r="1079" spans="5:5" x14ac:dyDescent="0.2">
      <c r="E1079" s="7"/>
    </row>
    <row r="1080" spans="5:5" x14ac:dyDescent="0.2">
      <c r="E1080" s="7"/>
    </row>
    <row r="1081" spans="5:5" x14ac:dyDescent="0.2">
      <c r="E1081" s="7"/>
    </row>
    <row r="1082" spans="5:5" x14ac:dyDescent="0.2">
      <c r="E1082" s="7"/>
    </row>
    <row r="1083" spans="5:5" x14ac:dyDescent="0.2">
      <c r="E1083" s="7"/>
    </row>
    <row r="1084" spans="5:5" x14ac:dyDescent="0.2">
      <c r="E1084" s="7"/>
    </row>
    <row r="1085" spans="5:5" x14ac:dyDescent="0.2">
      <c r="E1085" s="7"/>
    </row>
    <row r="1086" spans="5:5" x14ac:dyDescent="0.2">
      <c r="E1086" s="7"/>
    </row>
    <row r="1087" spans="5:5" x14ac:dyDescent="0.2">
      <c r="E1087" s="7"/>
    </row>
    <row r="1088" spans="5:5" x14ac:dyDescent="0.2">
      <c r="E1088" s="7"/>
    </row>
    <row r="1089" spans="5:5" x14ac:dyDescent="0.2">
      <c r="E1089" s="7"/>
    </row>
    <row r="1090" spans="5:5" x14ac:dyDescent="0.2">
      <c r="E1090" s="7"/>
    </row>
    <row r="1091" spans="5:5" x14ac:dyDescent="0.2">
      <c r="E1091" s="7"/>
    </row>
    <row r="1092" spans="5:5" x14ac:dyDescent="0.2">
      <c r="E1092" s="7"/>
    </row>
    <row r="1093" spans="5:5" x14ac:dyDescent="0.2">
      <c r="E1093" s="7"/>
    </row>
    <row r="1094" spans="5:5" x14ac:dyDescent="0.2">
      <c r="E1094" s="7"/>
    </row>
    <row r="1095" spans="5:5" x14ac:dyDescent="0.2">
      <c r="E1095" s="7"/>
    </row>
    <row r="1096" spans="5:5" x14ac:dyDescent="0.2">
      <c r="E1096" s="7"/>
    </row>
    <row r="1097" spans="5:5" x14ac:dyDescent="0.2">
      <c r="E1097" s="7"/>
    </row>
    <row r="1098" spans="5:5" x14ac:dyDescent="0.2">
      <c r="E1098" s="7"/>
    </row>
    <row r="1099" spans="5:5" x14ac:dyDescent="0.2">
      <c r="E1099" s="7"/>
    </row>
    <row r="1100" spans="5:5" x14ac:dyDescent="0.2">
      <c r="E1100" s="7"/>
    </row>
    <row r="1101" spans="5:5" x14ac:dyDescent="0.2">
      <c r="E1101" s="7"/>
    </row>
    <row r="1102" spans="5:5" x14ac:dyDescent="0.2">
      <c r="E1102" s="7"/>
    </row>
    <row r="1103" spans="5:5" x14ac:dyDescent="0.2">
      <c r="E1103" s="7"/>
    </row>
    <row r="1104" spans="5:5" x14ac:dyDescent="0.2">
      <c r="E1104" s="7"/>
    </row>
    <row r="1105" spans="5:5" x14ac:dyDescent="0.2">
      <c r="E1105" s="7"/>
    </row>
    <row r="1106" spans="5:5" x14ac:dyDescent="0.2">
      <c r="E1106" s="7"/>
    </row>
    <row r="1107" spans="5:5" x14ac:dyDescent="0.2">
      <c r="E1107" s="7"/>
    </row>
    <row r="1108" spans="5:5" x14ac:dyDescent="0.2">
      <c r="E1108" s="7"/>
    </row>
    <row r="1109" spans="5:5" x14ac:dyDescent="0.2">
      <c r="E1109" s="7"/>
    </row>
    <row r="1110" spans="5:5" x14ac:dyDescent="0.2">
      <c r="E1110" s="7"/>
    </row>
    <row r="1111" spans="5:5" x14ac:dyDescent="0.2">
      <c r="E1111" s="7"/>
    </row>
    <row r="1112" spans="5:5" x14ac:dyDescent="0.2">
      <c r="E1112" s="7"/>
    </row>
    <row r="1113" spans="5:5" x14ac:dyDescent="0.2">
      <c r="E1113" s="7"/>
    </row>
    <row r="1114" spans="5:5" x14ac:dyDescent="0.2">
      <c r="E1114" s="7"/>
    </row>
    <row r="1115" spans="5:5" x14ac:dyDescent="0.2">
      <c r="E1115" s="7"/>
    </row>
    <row r="1116" spans="5:5" x14ac:dyDescent="0.2">
      <c r="E1116" s="7"/>
    </row>
    <row r="1117" spans="5:5" x14ac:dyDescent="0.2">
      <c r="E1117" s="7"/>
    </row>
    <row r="1118" spans="5:5" x14ac:dyDescent="0.2">
      <c r="E1118" s="7"/>
    </row>
    <row r="1119" spans="5:5" x14ac:dyDescent="0.2">
      <c r="E1119" s="7"/>
    </row>
    <row r="1120" spans="5:5" x14ac:dyDescent="0.2">
      <c r="E1120" s="7"/>
    </row>
    <row r="1121" spans="5:5" x14ac:dyDescent="0.2">
      <c r="E1121" s="7"/>
    </row>
    <row r="1122" spans="5:5" x14ac:dyDescent="0.2">
      <c r="E1122" s="7"/>
    </row>
    <row r="1123" spans="5:5" x14ac:dyDescent="0.2">
      <c r="E1123" s="7"/>
    </row>
    <row r="1124" spans="5:5" x14ac:dyDescent="0.2">
      <c r="E1124" s="7"/>
    </row>
    <row r="1125" spans="5:5" x14ac:dyDescent="0.2">
      <c r="E1125" s="7"/>
    </row>
    <row r="1126" spans="5:5" x14ac:dyDescent="0.2">
      <c r="E1126" s="7"/>
    </row>
    <row r="1127" spans="5:5" x14ac:dyDescent="0.2">
      <c r="E1127" s="7"/>
    </row>
    <row r="1128" spans="5:5" x14ac:dyDescent="0.2">
      <c r="E1128" s="7"/>
    </row>
    <row r="1129" spans="5:5" x14ac:dyDescent="0.2">
      <c r="E1129" s="7"/>
    </row>
    <row r="1130" spans="5:5" x14ac:dyDescent="0.2">
      <c r="E1130" s="7"/>
    </row>
    <row r="1131" spans="5:5" x14ac:dyDescent="0.2">
      <c r="E1131" s="7"/>
    </row>
    <row r="1132" spans="5:5" x14ac:dyDescent="0.2">
      <c r="E1132" s="7"/>
    </row>
    <row r="1133" spans="5:5" x14ac:dyDescent="0.2">
      <c r="E1133" s="7"/>
    </row>
    <row r="1134" spans="5:5" x14ac:dyDescent="0.2">
      <c r="E1134" s="7"/>
    </row>
    <row r="1135" spans="5:5" x14ac:dyDescent="0.2">
      <c r="E1135" s="7"/>
    </row>
    <row r="1136" spans="5:5" x14ac:dyDescent="0.2">
      <c r="E1136" s="7"/>
    </row>
    <row r="1137" spans="5:5" x14ac:dyDescent="0.2">
      <c r="E1137" s="7"/>
    </row>
    <row r="1138" spans="5:5" x14ac:dyDescent="0.2">
      <c r="E1138" s="7"/>
    </row>
    <row r="1139" spans="5:5" x14ac:dyDescent="0.2">
      <c r="E1139" s="7"/>
    </row>
    <row r="1140" spans="5:5" x14ac:dyDescent="0.2">
      <c r="E1140" s="7"/>
    </row>
    <row r="1141" spans="5:5" x14ac:dyDescent="0.2">
      <c r="E1141" s="7"/>
    </row>
    <row r="1142" spans="5:5" x14ac:dyDescent="0.2">
      <c r="E1142" s="7"/>
    </row>
    <row r="1143" spans="5:5" x14ac:dyDescent="0.2">
      <c r="E1143" s="7"/>
    </row>
    <row r="1144" spans="5:5" x14ac:dyDescent="0.2">
      <c r="E1144" s="7"/>
    </row>
    <row r="1145" spans="5:5" x14ac:dyDescent="0.2">
      <c r="E1145" s="7"/>
    </row>
    <row r="1146" spans="5:5" x14ac:dyDescent="0.2">
      <c r="E1146" s="7"/>
    </row>
    <row r="1147" spans="5:5" x14ac:dyDescent="0.2">
      <c r="E1147" s="7"/>
    </row>
    <row r="1148" spans="5:5" x14ac:dyDescent="0.2">
      <c r="E1148" s="7"/>
    </row>
    <row r="1149" spans="5:5" x14ac:dyDescent="0.2">
      <c r="E1149" s="7"/>
    </row>
    <row r="1150" spans="5:5" x14ac:dyDescent="0.2">
      <c r="E1150" s="7"/>
    </row>
    <row r="1151" spans="5:5" x14ac:dyDescent="0.2">
      <c r="E1151" s="7"/>
    </row>
    <row r="1152" spans="5:5" x14ac:dyDescent="0.2">
      <c r="E1152" s="7"/>
    </row>
    <row r="1153" spans="5:5" x14ac:dyDescent="0.2">
      <c r="E1153" s="7"/>
    </row>
    <row r="1154" spans="5:5" x14ac:dyDescent="0.2">
      <c r="E1154" s="7"/>
    </row>
    <row r="1155" spans="5:5" x14ac:dyDescent="0.2">
      <c r="E1155" s="7"/>
    </row>
    <row r="1156" spans="5:5" x14ac:dyDescent="0.2">
      <c r="E1156" s="7"/>
    </row>
    <row r="1157" spans="5:5" x14ac:dyDescent="0.2">
      <c r="E1157" s="7"/>
    </row>
    <row r="1158" spans="5:5" x14ac:dyDescent="0.2">
      <c r="E1158" s="7"/>
    </row>
    <row r="1159" spans="5:5" x14ac:dyDescent="0.2">
      <c r="E1159" s="7"/>
    </row>
    <row r="1160" spans="5:5" x14ac:dyDescent="0.2">
      <c r="E1160" s="7"/>
    </row>
    <row r="1161" spans="5:5" x14ac:dyDescent="0.2">
      <c r="E1161" s="7"/>
    </row>
    <row r="1162" spans="5:5" x14ac:dyDescent="0.2">
      <c r="E1162" s="7"/>
    </row>
    <row r="1163" spans="5:5" x14ac:dyDescent="0.2">
      <c r="E1163" s="7"/>
    </row>
    <row r="1164" spans="5:5" x14ac:dyDescent="0.2">
      <c r="E1164" s="7"/>
    </row>
    <row r="1165" spans="5:5" x14ac:dyDescent="0.2">
      <c r="E1165" s="7"/>
    </row>
    <row r="1166" spans="5:5" x14ac:dyDescent="0.2">
      <c r="E1166" s="7"/>
    </row>
    <row r="1167" spans="5:5" x14ac:dyDescent="0.2">
      <c r="E1167" s="7"/>
    </row>
    <row r="1168" spans="5:5" x14ac:dyDescent="0.2">
      <c r="E1168" s="7"/>
    </row>
    <row r="1169" spans="5:5" x14ac:dyDescent="0.2">
      <c r="E1169" s="7"/>
    </row>
    <row r="1170" spans="5:5" x14ac:dyDescent="0.2">
      <c r="E1170" s="7"/>
    </row>
    <row r="1171" spans="5:5" x14ac:dyDescent="0.2">
      <c r="E1171" s="7"/>
    </row>
    <row r="1172" spans="5:5" x14ac:dyDescent="0.2">
      <c r="E1172" s="7"/>
    </row>
    <row r="1173" spans="5:5" x14ac:dyDescent="0.2">
      <c r="E1173" s="7"/>
    </row>
    <row r="1174" spans="5:5" x14ac:dyDescent="0.2">
      <c r="E1174" s="7"/>
    </row>
    <row r="1175" spans="5:5" x14ac:dyDescent="0.2">
      <c r="E1175" s="7"/>
    </row>
    <row r="1176" spans="5:5" x14ac:dyDescent="0.2">
      <c r="E1176" s="7"/>
    </row>
    <row r="1177" spans="5:5" x14ac:dyDescent="0.2">
      <c r="E1177" s="7"/>
    </row>
    <row r="1178" spans="5:5" x14ac:dyDescent="0.2">
      <c r="E1178" s="7"/>
    </row>
    <row r="1179" spans="5:5" x14ac:dyDescent="0.2">
      <c r="E1179" s="7"/>
    </row>
    <row r="1180" spans="5:5" x14ac:dyDescent="0.2">
      <c r="E1180" s="7"/>
    </row>
    <row r="1181" spans="5:5" x14ac:dyDescent="0.2">
      <c r="E1181" s="7"/>
    </row>
    <row r="1182" spans="5:5" x14ac:dyDescent="0.2">
      <c r="E1182" s="7"/>
    </row>
    <row r="1183" spans="5:5" x14ac:dyDescent="0.2">
      <c r="E1183" s="7"/>
    </row>
    <row r="1184" spans="5:5" x14ac:dyDescent="0.2">
      <c r="E1184" s="7"/>
    </row>
    <row r="1185" spans="5:5" x14ac:dyDescent="0.2">
      <c r="E1185" s="7"/>
    </row>
    <row r="1186" spans="5:5" x14ac:dyDescent="0.2">
      <c r="E1186" s="7"/>
    </row>
    <row r="1187" spans="5:5" x14ac:dyDescent="0.2">
      <c r="E1187" s="7"/>
    </row>
    <row r="1188" spans="5:5" x14ac:dyDescent="0.2">
      <c r="E1188" s="7"/>
    </row>
    <row r="1189" spans="5:5" x14ac:dyDescent="0.2">
      <c r="E1189" s="7"/>
    </row>
    <row r="1190" spans="5:5" x14ac:dyDescent="0.2">
      <c r="E1190" s="7"/>
    </row>
    <row r="1191" spans="5:5" x14ac:dyDescent="0.2">
      <c r="E1191" s="7"/>
    </row>
    <row r="1192" spans="5:5" x14ac:dyDescent="0.2">
      <c r="E1192" s="7"/>
    </row>
    <row r="1193" spans="5:5" x14ac:dyDescent="0.2">
      <c r="E1193" s="7"/>
    </row>
    <row r="1194" spans="5:5" x14ac:dyDescent="0.2">
      <c r="E1194" s="7"/>
    </row>
    <row r="1195" spans="5:5" x14ac:dyDescent="0.2">
      <c r="E1195" s="7"/>
    </row>
    <row r="1196" spans="5:5" x14ac:dyDescent="0.2">
      <c r="E1196" s="7"/>
    </row>
    <row r="1197" spans="5:5" x14ac:dyDescent="0.2">
      <c r="E1197" s="7"/>
    </row>
    <row r="1198" spans="5:5" x14ac:dyDescent="0.2">
      <c r="E1198" s="7"/>
    </row>
    <row r="1199" spans="5:5" x14ac:dyDescent="0.2">
      <c r="E1199" s="7"/>
    </row>
    <row r="1200" spans="5:5" x14ac:dyDescent="0.2">
      <c r="E1200" s="7"/>
    </row>
    <row r="1201" spans="5:5" x14ac:dyDescent="0.2">
      <c r="E1201" s="7"/>
    </row>
    <row r="1202" spans="5:5" x14ac:dyDescent="0.2">
      <c r="E1202" s="7"/>
    </row>
    <row r="1203" spans="5:5" x14ac:dyDescent="0.2">
      <c r="E1203" s="7"/>
    </row>
    <row r="1204" spans="5:5" x14ac:dyDescent="0.2">
      <c r="E1204" s="7"/>
    </row>
    <row r="1205" spans="5:5" x14ac:dyDescent="0.2">
      <c r="E1205" s="7"/>
    </row>
    <row r="1206" spans="5:5" x14ac:dyDescent="0.2">
      <c r="E1206" s="7"/>
    </row>
    <row r="1207" spans="5:5" x14ac:dyDescent="0.2">
      <c r="E1207" s="7"/>
    </row>
    <row r="1208" spans="5:5" x14ac:dyDescent="0.2">
      <c r="E1208" s="7"/>
    </row>
    <row r="1209" spans="5:5" x14ac:dyDescent="0.2">
      <c r="E1209" s="7"/>
    </row>
    <row r="1210" spans="5:5" x14ac:dyDescent="0.2">
      <c r="E1210" s="7"/>
    </row>
    <row r="1211" spans="5:5" x14ac:dyDescent="0.2">
      <c r="E1211" s="7"/>
    </row>
    <row r="1212" spans="5:5" x14ac:dyDescent="0.2">
      <c r="E1212" s="7"/>
    </row>
    <row r="1213" spans="5:5" x14ac:dyDescent="0.2">
      <c r="E1213" s="7"/>
    </row>
    <row r="1214" spans="5:5" x14ac:dyDescent="0.2">
      <c r="E1214" s="7"/>
    </row>
    <row r="1215" spans="5:5" x14ac:dyDescent="0.2">
      <c r="E1215" s="7"/>
    </row>
    <row r="1216" spans="5:5" x14ac:dyDescent="0.2">
      <c r="E1216" s="7"/>
    </row>
    <row r="1217" spans="5:5" x14ac:dyDescent="0.2">
      <c r="E1217" s="7"/>
    </row>
    <row r="1218" spans="5:5" x14ac:dyDescent="0.2">
      <c r="E1218" s="7"/>
    </row>
    <row r="1219" spans="5:5" x14ac:dyDescent="0.2">
      <c r="E1219" s="7"/>
    </row>
    <row r="1220" spans="5:5" x14ac:dyDescent="0.2">
      <c r="E1220" s="7"/>
    </row>
    <row r="1221" spans="5:5" x14ac:dyDescent="0.2">
      <c r="E1221" s="7"/>
    </row>
    <row r="1222" spans="5:5" x14ac:dyDescent="0.2">
      <c r="E1222" s="7"/>
    </row>
    <row r="1223" spans="5:5" x14ac:dyDescent="0.2">
      <c r="E1223" s="7"/>
    </row>
    <row r="1224" spans="5:5" x14ac:dyDescent="0.2">
      <c r="E1224" s="7"/>
    </row>
    <row r="1225" spans="5:5" x14ac:dyDescent="0.2">
      <c r="E1225" s="7"/>
    </row>
    <row r="1226" spans="5:5" x14ac:dyDescent="0.2">
      <c r="E1226" s="7"/>
    </row>
    <row r="1227" spans="5:5" x14ac:dyDescent="0.2">
      <c r="E1227" s="7"/>
    </row>
    <row r="1228" spans="5:5" x14ac:dyDescent="0.2">
      <c r="E1228" s="7"/>
    </row>
    <row r="1229" spans="5:5" x14ac:dyDescent="0.2">
      <c r="E1229" s="7"/>
    </row>
    <row r="1230" spans="5:5" x14ac:dyDescent="0.2">
      <c r="E1230" s="7"/>
    </row>
    <row r="1231" spans="5:5" x14ac:dyDescent="0.2">
      <c r="E1231" s="7"/>
    </row>
    <row r="1232" spans="5:5" x14ac:dyDescent="0.2">
      <c r="E1232" s="7"/>
    </row>
    <row r="1233" spans="5:5" x14ac:dyDescent="0.2">
      <c r="E1233" s="7"/>
    </row>
    <row r="1234" spans="5:5" x14ac:dyDescent="0.2">
      <c r="E1234" s="7"/>
    </row>
    <row r="1235" spans="5:5" x14ac:dyDescent="0.2">
      <c r="E1235" s="7"/>
    </row>
    <row r="1236" spans="5:5" x14ac:dyDescent="0.2">
      <c r="E1236" s="7"/>
    </row>
    <row r="1237" spans="5:5" x14ac:dyDescent="0.2">
      <c r="E1237" s="7"/>
    </row>
    <row r="1238" spans="5:5" x14ac:dyDescent="0.2">
      <c r="E1238" s="7"/>
    </row>
    <row r="1239" spans="5:5" x14ac:dyDescent="0.2">
      <c r="E1239" s="7"/>
    </row>
    <row r="1240" spans="5:5" x14ac:dyDescent="0.2">
      <c r="E1240" s="7"/>
    </row>
    <row r="1241" spans="5:5" x14ac:dyDescent="0.2">
      <c r="E1241" s="7"/>
    </row>
    <row r="1242" spans="5:5" x14ac:dyDescent="0.2">
      <c r="E1242" s="7"/>
    </row>
    <row r="1243" spans="5:5" x14ac:dyDescent="0.2">
      <c r="E1243" s="7"/>
    </row>
    <row r="1244" spans="5:5" x14ac:dyDescent="0.2">
      <c r="E1244" s="7"/>
    </row>
    <row r="1245" spans="5:5" x14ac:dyDescent="0.2">
      <c r="E1245" s="7"/>
    </row>
    <row r="1246" spans="5:5" x14ac:dyDescent="0.2">
      <c r="E1246" s="7"/>
    </row>
    <row r="1247" spans="5:5" x14ac:dyDescent="0.2">
      <c r="E1247" s="7"/>
    </row>
    <row r="1248" spans="5:5" x14ac:dyDescent="0.2">
      <c r="E1248" s="7"/>
    </row>
    <row r="1249" spans="5:5" x14ac:dyDescent="0.2">
      <c r="E1249" s="7"/>
    </row>
    <row r="1250" spans="5:5" x14ac:dyDescent="0.2">
      <c r="E1250" s="7"/>
    </row>
    <row r="1251" spans="5:5" x14ac:dyDescent="0.2">
      <c r="E1251" s="7"/>
    </row>
    <row r="1252" spans="5:5" x14ac:dyDescent="0.2">
      <c r="E1252" s="7"/>
    </row>
    <row r="1253" spans="5:5" x14ac:dyDescent="0.2">
      <c r="E1253" s="7"/>
    </row>
    <row r="1254" spans="5:5" x14ac:dyDescent="0.2">
      <c r="E1254" s="7"/>
    </row>
    <row r="1255" spans="5:5" x14ac:dyDescent="0.2">
      <c r="E1255" s="7"/>
    </row>
    <row r="1256" spans="5:5" x14ac:dyDescent="0.2">
      <c r="E1256" s="7"/>
    </row>
    <row r="1257" spans="5:5" x14ac:dyDescent="0.2">
      <c r="E1257" s="7"/>
    </row>
    <row r="1258" spans="5:5" x14ac:dyDescent="0.2">
      <c r="E1258" s="7"/>
    </row>
    <row r="1259" spans="5:5" x14ac:dyDescent="0.2">
      <c r="E1259" s="7"/>
    </row>
    <row r="1260" spans="5:5" x14ac:dyDescent="0.2">
      <c r="E1260" s="7"/>
    </row>
    <row r="1261" spans="5:5" x14ac:dyDescent="0.2">
      <c r="E1261" s="7"/>
    </row>
    <row r="1262" spans="5:5" x14ac:dyDescent="0.2">
      <c r="E1262" s="7"/>
    </row>
    <row r="1263" spans="5:5" x14ac:dyDescent="0.2">
      <c r="E1263" s="7"/>
    </row>
    <row r="1264" spans="5:5" x14ac:dyDescent="0.2">
      <c r="E1264" s="7"/>
    </row>
    <row r="1265" spans="5:5" x14ac:dyDescent="0.2">
      <c r="E1265" s="7"/>
    </row>
    <row r="1266" spans="5:5" x14ac:dyDescent="0.2">
      <c r="E1266" s="7"/>
    </row>
    <row r="1267" spans="5:5" x14ac:dyDescent="0.2">
      <c r="E1267" s="7"/>
    </row>
    <row r="1268" spans="5:5" x14ac:dyDescent="0.2">
      <c r="E1268" s="7"/>
    </row>
    <row r="1269" spans="5:5" x14ac:dyDescent="0.2">
      <c r="E1269" s="7"/>
    </row>
    <row r="1270" spans="5:5" x14ac:dyDescent="0.2">
      <c r="E1270" s="7"/>
    </row>
    <row r="1271" spans="5:5" x14ac:dyDescent="0.2">
      <c r="E1271" s="7"/>
    </row>
    <row r="1272" spans="5:5" x14ac:dyDescent="0.2">
      <c r="E1272" s="7"/>
    </row>
    <row r="1273" spans="5:5" x14ac:dyDescent="0.2">
      <c r="E1273" s="7"/>
    </row>
    <row r="1274" spans="5:5" x14ac:dyDescent="0.2">
      <c r="E1274" s="7"/>
    </row>
    <row r="1275" spans="5:5" x14ac:dyDescent="0.2">
      <c r="E1275" s="7"/>
    </row>
    <row r="1276" spans="5:5" x14ac:dyDescent="0.2">
      <c r="E1276" s="7"/>
    </row>
    <row r="1277" spans="5:5" x14ac:dyDescent="0.2">
      <c r="E1277" s="7"/>
    </row>
    <row r="1278" spans="5:5" x14ac:dyDescent="0.2">
      <c r="E1278" s="7"/>
    </row>
    <row r="1279" spans="5:5" x14ac:dyDescent="0.2">
      <c r="E1279" s="7"/>
    </row>
    <row r="1280" spans="5:5" x14ac:dyDescent="0.2">
      <c r="E1280" s="7"/>
    </row>
    <row r="1281" spans="5:5" x14ac:dyDescent="0.2">
      <c r="E1281" s="7"/>
    </row>
    <row r="1282" spans="5:5" x14ac:dyDescent="0.2">
      <c r="E1282" s="7"/>
    </row>
    <row r="1283" spans="5:5" x14ac:dyDescent="0.2">
      <c r="E1283" s="7"/>
    </row>
    <row r="1284" spans="5:5" x14ac:dyDescent="0.2">
      <c r="E1284" s="7"/>
    </row>
    <row r="1285" spans="5:5" x14ac:dyDescent="0.2">
      <c r="E1285" s="7"/>
    </row>
    <row r="1286" spans="5:5" x14ac:dyDescent="0.2">
      <c r="E1286" s="7"/>
    </row>
    <row r="1287" spans="5:5" x14ac:dyDescent="0.2">
      <c r="E1287" s="7"/>
    </row>
    <row r="1288" spans="5:5" x14ac:dyDescent="0.2">
      <c r="E1288" s="7"/>
    </row>
    <row r="1289" spans="5:5" x14ac:dyDescent="0.2">
      <c r="E1289" s="7"/>
    </row>
    <row r="1290" spans="5:5" x14ac:dyDescent="0.2">
      <c r="E1290" s="7"/>
    </row>
    <row r="1291" spans="5:5" x14ac:dyDescent="0.2">
      <c r="E1291" s="7"/>
    </row>
    <row r="1292" spans="5:5" x14ac:dyDescent="0.2">
      <c r="E1292" s="7"/>
    </row>
    <row r="1293" spans="5:5" x14ac:dyDescent="0.2">
      <c r="E1293" s="7"/>
    </row>
    <row r="1294" spans="5:5" x14ac:dyDescent="0.2">
      <c r="E1294" s="7"/>
    </row>
    <row r="1295" spans="5:5" x14ac:dyDescent="0.2">
      <c r="E1295" s="7"/>
    </row>
    <row r="1296" spans="5:5" x14ac:dyDescent="0.2">
      <c r="E1296" s="7"/>
    </row>
    <row r="1297" spans="5:5" x14ac:dyDescent="0.2">
      <c r="E1297" s="7"/>
    </row>
    <row r="1298" spans="5:5" x14ac:dyDescent="0.2">
      <c r="E1298" s="7"/>
    </row>
    <row r="1299" spans="5:5" x14ac:dyDescent="0.2">
      <c r="E1299" s="7"/>
    </row>
    <row r="1300" spans="5:5" x14ac:dyDescent="0.2">
      <c r="E1300" s="7"/>
    </row>
    <row r="1301" spans="5:5" x14ac:dyDescent="0.2">
      <c r="E1301" s="7"/>
    </row>
    <row r="1302" spans="5:5" x14ac:dyDescent="0.2">
      <c r="E1302" s="7"/>
    </row>
    <row r="1303" spans="5:5" x14ac:dyDescent="0.2">
      <c r="E1303" s="7"/>
    </row>
    <row r="1304" spans="5:5" x14ac:dyDescent="0.2">
      <c r="E1304" s="7"/>
    </row>
    <row r="1305" spans="5:5" x14ac:dyDescent="0.2">
      <c r="E1305" s="7"/>
    </row>
    <row r="1306" spans="5:5" x14ac:dyDescent="0.2">
      <c r="E1306" s="7"/>
    </row>
    <row r="1307" spans="5:5" x14ac:dyDescent="0.2">
      <c r="E1307" s="7"/>
    </row>
    <row r="1308" spans="5:5" x14ac:dyDescent="0.2">
      <c r="E1308" s="7"/>
    </row>
    <row r="1309" spans="5:5" x14ac:dyDescent="0.2">
      <c r="E1309" s="7"/>
    </row>
    <row r="1310" spans="5:5" x14ac:dyDescent="0.2">
      <c r="E1310" s="7"/>
    </row>
    <row r="1311" spans="5:5" x14ac:dyDescent="0.2">
      <c r="E1311" s="7"/>
    </row>
    <row r="1312" spans="5:5" x14ac:dyDescent="0.2">
      <c r="E1312" s="7"/>
    </row>
    <row r="1313" spans="5:5" x14ac:dyDescent="0.2">
      <c r="E1313" s="7"/>
    </row>
    <row r="1314" spans="5:5" x14ac:dyDescent="0.2">
      <c r="E1314" s="7"/>
    </row>
    <row r="1315" spans="5:5" x14ac:dyDescent="0.2">
      <c r="E1315" s="7"/>
    </row>
    <row r="1316" spans="5:5" x14ac:dyDescent="0.2">
      <c r="E1316" s="7"/>
    </row>
    <row r="1317" spans="5:5" x14ac:dyDescent="0.2">
      <c r="E1317" s="7"/>
    </row>
    <row r="1318" spans="5:5" x14ac:dyDescent="0.2">
      <c r="E1318" s="7"/>
    </row>
    <row r="1319" spans="5:5" x14ac:dyDescent="0.2">
      <c r="E1319" s="7"/>
    </row>
    <row r="1320" spans="5:5" x14ac:dyDescent="0.2">
      <c r="E1320" s="7"/>
    </row>
    <row r="1321" spans="5:5" x14ac:dyDescent="0.2">
      <c r="E1321" s="7"/>
    </row>
    <row r="1322" spans="5:5" x14ac:dyDescent="0.2">
      <c r="E1322" s="7"/>
    </row>
    <row r="1323" spans="5:5" x14ac:dyDescent="0.2">
      <c r="E1323" s="7"/>
    </row>
    <row r="1324" spans="5:5" x14ac:dyDescent="0.2">
      <c r="E1324" s="7"/>
    </row>
    <row r="1325" spans="5:5" x14ac:dyDescent="0.2">
      <c r="E1325" s="7"/>
    </row>
    <row r="1326" spans="5:5" x14ac:dyDescent="0.2">
      <c r="E1326" s="7"/>
    </row>
    <row r="1327" spans="5:5" x14ac:dyDescent="0.2">
      <c r="E1327" s="7"/>
    </row>
    <row r="1328" spans="5:5" x14ac:dyDescent="0.2">
      <c r="E1328" s="7"/>
    </row>
    <row r="1329" spans="5:5" x14ac:dyDescent="0.2">
      <c r="E1329" s="7"/>
    </row>
    <row r="1330" spans="5:5" x14ac:dyDescent="0.2">
      <c r="E1330" s="7"/>
    </row>
    <row r="1331" spans="5:5" x14ac:dyDescent="0.2">
      <c r="E1331" s="7"/>
    </row>
    <row r="1332" spans="5:5" x14ac:dyDescent="0.2">
      <c r="E1332" s="7"/>
    </row>
    <row r="1333" spans="5:5" x14ac:dyDescent="0.2">
      <c r="E1333" s="7"/>
    </row>
    <row r="1334" spans="5:5" x14ac:dyDescent="0.2">
      <c r="E1334" s="7"/>
    </row>
    <row r="1335" spans="5:5" x14ac:dyDescent="0.2">
      <c r="E1335" s="7"/>
    </row>
    <row r="1336" spans="5:5" x14ac:dyDescent="0.2">
      <c r="E1336" s="7"/>
    </row>
    <row r="1337" spans="5:5" x14ac:dyDescent="0.2">
      <c r="E1337" s="7"/>
    </row>
    <row r="1338" spans="5:5" x14ac:dyDescent="0.2">
      <c r="E1338" s="7"/>
    </row>
    <row r="1339" spans="5:5" x14ac:dyDescent="0.2">
      <c r="E1339" s="7"/>
    </row>
    <row r="1340" spans="5:5" x14ac:dyDescent="0.2">
      <c r="E1340" s="7"/>
    </row>
    <row r="1341" spans="5:5" x14ac:dyDescent="0.2">
      <c r="E1341" s="7"/>
    </row>
    <row r="1342" spans="5:5" x14ac:dyDescent="0.2">
      <c r="E1342" s="7"/>
    </row>
    <row r="1343" spans="5:5" x14ac:dyDescent="0.2">
      <c r="E1343" s="7"/>
    </row>
    <row r="1344" spans="5:5" x14ac:dyDescent="0.2">
      <c r="E1344" s="7"/>
    </row>
    <row r="1345" spans="5:5" x14ac:dyDescent="0.2">
      <c r="E1345" s="7"/>
    </row>
    <row r="1346" spans="5:5" x14ac:dyDescent="0.2">
      <c r="E1346" s="7"/>
    </row>
    <row r="1347" spans="5:5" x14ac:dyDescent="0.2">
      <c r="E1347" s="7"/>
    </row>
    <row r="1348" spans="5:5" x14ac:dyDescent="0.2">
      <c r="E1348" s="7"/>
    </row>
    <row r="1349" spans="5:5" x14ac:dyDescent="0.2">
      <c r="E1349" s="7"/>
    </row>
    <row r="1350" spans="5:5" x14ac:dyDescent="0.2">
      <c r="E1350" s="7"/>
    </row>
    <row r="1351" spans="5:5" x14ac:dyDescent="0.2">
      <c r="E1351" s="7"/>
    </row>
    <row r="1352" spans="5:5" x14ac:dyDescent="0.2">
      <c r="E1352" s="7"/>
    </row>
    <row r="1353" spans="5:5" x14ac:dyDescent="0.2">
      <c r="E1353" s="7"/>
    </row>
    <row r="1354" spans="5:5" x14ac:dyDescent="0.2">
      <c r="E1354" s="7"/>
    </row>
    <row r="1355" spans="5:5" x14ac:dyDescent="0.2">
      <c r="E1355" s="7"/>
    </row>
    <row r="1356" spans="5:5" x14ac:dyDescent="0.2">
      <c r="E1356" s="7"/>
    </row>
    <row r="1357" spans="5:5" x14ac:dyDescent="0.2">
      <c r="E1357" s="7"/>
    </row>
    <row r="1358" spans="5:5" x14ac:dyDescent="0.2">
      <c r="E1358" s="7"/>
    </row>
    <row r="1359" spans="5:5" x14ac:dyDescent="0.2">
      <c r="E1359" s="7"/>
    </row>
    <row r="1360" spans="5:5" x14ac:dyDescent="0.2">
      <c r="E1360" s="7"/>
    </row>
    <row r="1361" spans="5:5" x14ac:dyDescent="0.2">
      <c r="E1361" s="7"/>
    </row>
    <row r="1362" spans="5:5" x14ac:dyDescent="0.2">
      <c r="E1362" s="7"/>
    </row>
    <row r="1363" spans="5:5" x14ac:dyDescent="0.2">
      <c r="E1363" s="7"/>
    </row>
    <row r="1364" spans="5:5" x14ac:dyDescent="0.2">
      <c r="E1364" s="7"/>
    </row>
    <row r="1365" spans="5:5" x14ac:dyDescent="0.2">
      <c r="E1365" s="7"/>
    </row>
    <row r="1366" spans="5:5" x14ac:dyDescent="0.2">
      <c r="E1366" s="7"/>
    </row>
    <row r="1367" spans="5:5" x14ac:dyDescent="0.2">
      <c r="E1367" s="7"/>
    </row>
    <row r="1368" spans="5:5" x14ac:dyDescent="0.2">
      <c r="E1368" s="7"/>
    </row>
    <row r="1369" spans="5:5" x14ac:dyDescent="0.2">
      <c r="E1369" s="7"/>
    </row>
    <row r="1370" spans="5:5" x14ac:dyDescent="0.2">
      <c r="E1370" s="7"/>
    </row>
    <row r="1371" spans="5:5" x14ac:dyDescent="0.2">
      <c r="E1371" s="7"/>
    </row>
    <row r="1372" spans="5:5" x14ac:dyDescent="0.2">
      <c r="E1372" s="7"/>
    </row>
    <row r="1373" spans="5:5" x14ac:dyDescent="0.2">
      <c r="E1373" s="7"/>
    </row>
    <row r="1374" spans="5:5" x14ac:dyDescent="0.2">
      <c r="E1374" s="7"/>
    </row>
    <row r="1375" spans="5:5" x14ac:dyDescent="0.2">
      <c r="E1375" s="7"/>
    </row>
    <row r="1376" spans="5:5" x14ac:dyDescent="0.2">
      <c r="E1376" s="7"/>
    </row>
    <row r="1377" spans="5:5" x14ac:dyDescent="0.2">
      <c r="E1377" s="7"/>
    </row>
    <row r="1378" spans="5:5" x14ac:dyDescent="0.2">
      <c r="E1378" s="7"/>
    </row>
    <row r="1379" spans="5:5" x14ac:dyDescent="0.2">
      <c r="E1379" s="7"/>
    </row>
    <row r="1380" spans="5:5" x14ac:dyDescent="0.2">
      <c r="E1380" s="7"/>
    </row>
    <row r="1381" spans="5:5" x14ac:dyDescent="0.2">
      <c r="E1381" s="7"/>
    </row>
    <row r="1382" spans="5:5" x14ac:dyDescent="0.2">
      <c r="E1382" s="7"/>
    </row>
    <row r="1383" spans="5:5" x14ac:dyDescent="0.2">
      <c r="E1383" s="7"/>
    </row>
    <row r="1384" spans="5:5" x14ac:dyDescent="0.2">
      <c r="E1384" s="7"/>
    </row>
    <row r="1385" spans="5:5" x14ac:dyDescent="0.2">
      <c r="E1385" s="7"/>
    </row>
    <row r="1386" spans="5:5" x14ac:dyDescent="0.2">
      <c r="E1386" s="7"/>
    </row>
    <row r="1387" spans="5:5" x14ac:dyDescent="0.2">
      <c r="E1387" s="7"/>
    </row>
    <row r="1388" spans="5:5" x14ac:dyDescent="0.2">
      <c r="E1388" s="7"/>
    </row>
    <row r="1389" spans="5:5" x14ac:dyDescent="0.2">
      <c r="E1389" s="7"/>
    </row>
    <row r="1390" spans="5:5" x14ac:dyDescent="0.2">
      <c r="E1390" s="7"/>
    </row>
    <row r="1391" spans="5:5" x14ac:dyDescent="0.2">
      <c r="E1391" s="7"/>
    </row>
    <row r="1392" spans="5:5" x14ac:dyDescent="0.2">
      <c r="E1392" s="7"/>
    </row>
    <row r="1393" spans="5:5" x14ac:dyDescent="0.2">
      <c r="E1393" s="7"/>
    </row>
    <row r="1394" spans="5:5" x14ac:dyDescent="0.2">
      <c r="E1394" s="7"/>
    </row>
    <row r="1395" spans="5:5" x14ac:dyDescent="0.2">
      <c r="E1395" s="7"/>
    </row>
    <row r="1396" spans="5:5" x14ac:dyDescent="0.2">
      <c r="E1396" s="7"/>
    </row>
    <row r="1397" spans="5:5" x14ac:dyDescent="0.2">
      <c r="E1397" s="7"/>
    </row>
    <row r="1398" spans="5:5" x14ac:dyDescent="0.2">
      <c r="E1398" s="7"/>
    </row>
    <row r="1399" spans="5:5" x14ac:dyDescent="0.2">
      <c r="E1399" s="7"/>
    </row>
    <row r="1400" spans="5:5" x14ac:dyDescent="0.2">
      <c r="E1400" s="7"/>
    </row>
    <row r="1401" spans="5:5" x14ac:dyDescent="0.2">
      <c r="E1401" s="7"/>
    </row>
    <row r="1402" spans="5:5" x14ac:dyDescent="0.2">
      <c r="E1402" s="7"/>
    </row>
    <row r="1403" spans="5:5" x14ac:dyDescent="0.2">
      <c r="E1403" s="7"/>
    </row>
    <row r="1404" spans="5:5" x14ac:dyDescent="0.2">
      <c r="E1404" s="7"/>
    </row>
    <row r="1405" spans="5:5" x14ac:dyDescent="0.2">
      <c r="E1405" s="7"/>
    </row>
    <row r="1406" spans="5:5" x14ac:dyDescent="0.2">
      <c r="E1406" s="7"/>
    </row>
    <row r="1407" spans="5:5" x14ac:dyDescent="0.2">
      <c r="E1407" s="7"/>
    </row>
    <row r="1408" spans="5:5" x14ac:dyDescent="0.2">
      <c r="E1408" s="7"/>
    </row>
    <row r="1409" spans="5:5" x14ac:dyDescent="0.2">
      <c r="E1409" s="7"/>
    </row>
    <row r="1410" spans="5:5" x14ac:dyDescent="0.2">
      <c r="E1410" s="7"/>
    </row>
    <row r="1411" spans="5:5" x14ac:dyDescent="0.2">
      <c r="E1411" s="7"/>
    </row>
    <row r="1412" spans="5:5" x14ac:dyDescent="0.2">
      <c r="E1412" s="7"/>
    </row>
    <row r="1413" spans="5:5" x14ac:dyDescent="0.2">
      <c r="E1413" s="7"/>
    </row>
    <row r="1414" spans="5:5" x14ac:dyDescent="0.2">
      <c r="E1414" s="7"/>
    </row>
    <row r="1415" spans="5:5" x14ac:dyDescent="0.2">
      <c r="E1415" s="7"/>
    </row>
    <row r="1416" spans="5:5" x14ac:dyDescent="0.2">
      <c r="E1416" s="7"/>
    </row>
    <row r="1417" spans="5:5" x14ac:dyDescent="0.2">
      <c r="E1417" s="7"/>
    </row>
    <row r="1418" spans="5:5" x14ac:dyDescent="0.2">
      <c r="E1418" s="7"/>
    </row>
    <row r="1419" spans="5:5" x14ac:dyDescent="0.2">
      <c r="E1419" s="7"/>
    </row>
    <row r="1420" spans="5:5" x14ac:dyDescent="0.2">
      <c r="E1420" s="7"/>
    </row>
    <row r="1421" spans="5:5" x14ac:dyDescent="0.2">
      <c r="E1421" s="7"/>
    </row>
    <row r="1422" spans="5:5" x14ac:dyDescent="0.2">
      <c r="E1422" s="7"/>
    </row>
    <row r="1423" spans="5:5" x14ac:dyDescent="0.2">
      <c r="E1423" s="7"/>
    </row>
    <row r="1424" spans="5:5" x14ac:dyDescent="0.2">
      <c r="E1424" s="7"/>
    </row>
    <row r="1425" spans="5:5" x14ac:dyDescent="0.2">
      <c r="E1425" s="7"/>
    </row>
    <row r="1426" spans="5:5" x14ac:dyDescent="0.2">
      <c r="E1426" s="7"/>
    </row>
    <row r="1427" spans="5:5" x14ac:dyDescent="0.2">
      <c r="E1427" s="7"/>
    </row>
    <row r="1428" spans="5:5" x14ac:dyDescent="0.2">
      <c r="E1428" s="7"/>
    </row>
    <row r="1429" spans="5:5" x14ac:dyDescent="0.2">
      <c r="E1429" s="7"/>
    </row>
    <row r="1430" spans="5:5" x14ac:dyDescent="0.2">
      <c r="E1430" s="7"/>
    </row>
    <row r="1431" spans="5:5" x14ac:dyDescent="0.2">
      <c r="E1431" s="7"/>
    </row>
    <row r="1432" spans="5:5" x14ac:dyDescent="0.2">
      <c r="E1432" s="7"/>
    </row>
    <row r="1433" spans="5:5" x14ac:dyDescent="0.2">
      <c r="E1433" s="7"/>
    </row>
    <row r="1434" spans="5:5" x14ac:dyDescent="0.2">
      <c r="E1434" s="7"/>
    </row>
    <row r="1435" spans="5:5" x14ac:dyDescent="0.2">
      <c r="E1435" s="7"/>
    </row>
    <row r="1436" spans="5:5" x14ac:dyDescent="0.2">
      <c r="E1436" s="7"/>
    </row>
    <row r="1437" spans="5:5" x14ac:dyDescent="0.2">
      <c r="E1437" s="7"/>
    </row>
    <row r="1438" spans="5:5" x14ac:dyDescent="0.2">
      <c r="E1438" s="7"/>
    </row>
    <row r="1439" spans="5:5" x14ac:dyDescent="0.2">
      <c r="E1439" s="7"/>
    </row>
    <row r="1440" spans="5:5" x14ac:dyDescent="0.2">
      <c r="E1440" s="7"/>
    </row>
    <row r="1441" spans="5:5" x14ac:dyDescent="0.2">
      <c r="E1441" s="7"/>
    </row>
    <row r="1442" spans="5:5" x14ac:dyDescent="0.2">
      <c r="E1442" s="7"/>
    </row>
    <row r="1443" spans="5:5" x14ac:dyDescent="0.2">
      <c r="E1443" s="7"/>
    </row>
    <row r="1444" spans="5:5" x14ac:dyDescent="0.2">
      <c r="E1444" s="7"/>
    </row>
    <row r="1445" spans="5:5" x14ac:dyDescent="0.2">
      <c r="E1445" s="7"/>
    </row>
    <row r="1446" spans="5:5" x14ac:dyDescent="0.2">
      <c r="E1446" s="7"/>
    </row>
    <row r="1447" spans="5:5" x14ac:dyDescent="0.2">
      <c r="E1447" s="7"/>
    </row>
    <row r="1448" spans="5:5" x14ac:dyDescent="0.2">
      <c r="E1448" s="7"/>
    </row>
    <row r="1449" spans="5:5" x14ac:dyDescent="0.2">
      <c r="E1449" s="7"/>
    </row>
    <row r="1450" spans="5:5" x14ac:dyDescent="0.2">
      <c r="E1450" s="7"/>
    </row>
    <row r="1451" spans="5:5" x14ac:dyDescent="0.2">
      <c r="E1451" s="7"/>
    </row>
    <row r="1452" spans="5:5" x14ac:dyDescent="0.2">
      <c r="E1452" s="7"/>
    </row>
    <row r="1453" spans="5:5" x14ac:dyDescent="0.2">
      <c r="E1453" s="7"/>
    </row>
    <row r="1454" spans="5:5" x14ac:dyDescent="0.2">
      <c r="E1454" s="7"/>
    </row>
    <row r="1455" spans="5:5" x14ac:dyDescent="0.2">
      <c r="E1455" s="7"/>
    </row>
    <row r="1456" spans="5:5" x14ac:dyDescent="0.2">
      <c r="E1456" s="7"/>
    </row>
    <row r="1457" spans="5:5" x14ac:dyDescent="0.2">
      <c r="E1457" s="7"/>
    </row>
    <row r="1458" spans="5:5" x14ac:dyDescent="0.2">
      <c r="E1458" s="7"/>
    </row>
    <row r="1459" spans="5:5" x14ac:dyDescent="0.2">
      <c r="E1459" s="7"/>
    </row>
    <row r="1460" spans="5:5" x14ac:dyDescent="0.2">
      <c r="E1460" s="7"/>
    </row>
    <row r="1461" spans="5:5" x14ac:dyDescent="0.2">
      <c r="E1461" s="7"/>
    </row>
    <row r="1462" spans="5:5" x14ac:dyDescent="0.2">
      <c r="E1462" s="7"/>
    </row>
    <row r="1463" spans="5:5" x14ac:dyDescent="0.2">
      <c r="E1463" s="7"/>
    </row>
    <row r="1464" spans="5:5" x14ac:dyDescent="0.2">
      <c r="E1464" s="7"/>
    </row>
    <row r="1465" spans="5:5" x14ac:dyDescent="0.2">
      <c r="E1465" s="7"/>
    </row>
    <row r="1466" spans="5:5" x14ac:dyDescent="0.2">
      <c r="E1466" s="7"/>
    </row>
    <row r="1467" spans="5:5" x14ac:dyDescent="0.2">
      <c r="E1467" s="7"/>
    </row>
    <row r="1468" spans="5:5" x14ac:dyDescent="0.2">
      <c r="E1468" s="7"/>
    </row>
    <row r="1469" spans="5:5" x14ac:dyDescent="0.2">
      <c r="E1469" s="7"/>
    </row>
    <row r="1470" spans="5:5" x14ac:dyDescent="0.2">
      <c r="E1470" s="7"/>
    </row>
    <row r="1471" spans="5:5" x14ac:dyDescent="0.2">
      <c r="E1471" s="7"/>
    </row>
    <row r="1472" spans="5:5" x14ac:dyDescent="0.2">
      <c r="E1472" s="7"/>
    </row>
    <row r="1473" spans="5:5" x14ac:dyDescent="0.2">
      <c r="E1473" s="7"/>
    </row>
    <row r="1474" spans="5:5" x14ac:dyDescent="0.2">
      <c r="E1474" s="7"/>
    </row>
    <row r="1475" spans="5:5" x14ac:dyDescent="0.2">
      <c r="E1475" s="7"/>
    </row>
    <row r="1476" spans="5:5" x14ac:dyDescent="0.2">
      <c r="E1476" s="7"/>
    </row>
    <row r="1477" spans="5:5" x14ac:dyDescent="0.2">
      <c r="E1477" s="7"/>
    </row>
    <row r="1478" spans="5:5" x14ac:dyDescent="0.2">
      <c r="E1478" s="7"/>
    </row>
    <row r="1479" spans="5:5" x14ac:dyDescent="0.2">
      <c r="E1479" s="7"/>
    </row>
    <row r="1480" spans="5:5" x14ac:dyDescent="0.2">
      <c r="E1480" s="7"/>
    </row>
    <row r="1481" spans="5:5" x14ac:dyDescent="0.2">
      <c r="E1481" s="7"/>
    </row>
    <row r="1482" spans="5:5" x14ac:dyDescent="0.2">
      <c r="E1482" s="7"/>
    </row>
    <row r="1483" spans="5:5" x14ac:dyDescent="0.2">
      <c r="E1483" s="7"/>
    </row>
    <row r="1484" spans="5:5" x14ac:dyDescent="0.2">
      <c r="E1484" s="7"/>
    </row>
    <row r="1485" spans="5:5" x14ac:dyDescent="0.2">
      <c r="E1485" s="7"/>
    </row>
    <row r="1486" spans="5:5" x14ac:dyDescent="0.2">
      <c r="E1486" s="7"/>
    </row>
    <row r="1487" spans="5:5" x14ac:dyDescent="0.2">
      <c r="E1487" s="7"/>
    </row>
    <row r="1488" spans="5:5" x14ac:dyDescent="0.2">
      <c r="E1488" s="7"/>
    </row>
    <row r="1489" spans="5:5" x14ac:dyDescent="0.2">
      <c r="E1489" s="7"/>
    </row>
    <row r="1490" spans="5:5" x14ac:dyDescent="0.2">
      <c r="E1490" s="7"/>
    </row>
    <row r="1491" spans="5:5" x14ac:dyDescent="0.2">
      <c r="E1491" s="7"/>
    </row>
    <row r="1492" spans="5:5" x14ac:dyDescent="0.2">
      <c r="E1492" s="7"/>
    </row>
    <row r="1493" spans="5:5" x14ac:dyDescent="0.2">
      <c r="E1493" s="7"/>
    </row>
    <row r="1494" spans="5:5" x14ac:dyDescent="0.2">
      <c r="E1494" s="7"/>
    </row>
    <row r="1495" spans="5:5" x14ac:dyDescent="0.2">
      <c r="E1495" s="7"/>
    </row>
    <row r="1496" spans="5:5" x14ac:dyDescent="0.2">
      <c r="E1496" s="7"/>
    </row>
    <row r="1497" spans="5:5" x14ac:dyDescent="0.2">
      <c r="E1497" s="7"/>
    </row>
    <row r="1498" spans="5:5" x14ac:dyDescent="0.2">
      <c r="E1498" s="7"/>
    </row>
    <row r="1499" spans="5:5" x14ac:dyDescent="0.2">
      <c r="E1499" s="7"/>
    </row>
    <row r="1500" spans="5:5" x14ac:dyDescent="0.2">
      <c r="E1500" s="7"/>
    </row>
    <row r="1501" spans="5:5" x14ac:dyDescent="0.2">
      <c r="E1501" s="7"/>
    </row>
    <row r="1502" spans="5:5" x14ac:dyDescent="0.2">
      <c r="E1502" s="7"/>
    </row>
    <row r="1503" spans="5:5" x14ac:dyDescent="0.2">
      <c r="E1503" s="7"/>
    </row>
    <row r="1504" spans="5:5" x14ac:dyDescent="0.2">
      <c r="E1504" s="7"/>
    </row>
    <row r="1505" spans="5:5" x14ac:dyDescent="0.2">
      <c r="E1505" s="7"/>
    </row>
    <row r="1506" spans="5:5" x14ac:dyDescent="0.2">
      <c r="E1506" s="7"/>
    </row>
    <row r="1507" spans="5:5" x14ac:dyDescent="0.2">
      <c r="E1507" s="7"/>
    </row>
    <row r="1508" spans="5:5" x14ac:dyDescent="0.2">
      <c r="E1508" s="7"/>
    </row>
    <row r="1509" spans="5:5" x14ac:dyDescent="0.2">
      <c r="E1509" s="7"/>
    </row>
    <row r="1510" spans="5:5" x14ac:dyDescent="0.2">
      <c r="E1510" s="7"/>
    </row>
    <row r="1511" spans="5:5" x14ac:dyDescent="0.2">
      <c r="E1511" s="7"/>
    </row>
    <row r="1512" spans="5:5" x14ac:dyDescent="0.2">
      <c r="E1512" s="7"/>
    </row>
    <row r="1513" spans="5:5" x14ac:dyDescent="0.2">
      <c r="E1513" s="7"/>
    </row>
    <row r="1514" spans="5:5" x14ac:dyDescent="0.2">
      <c r="E1514" s="7"/>
    </row>
    <row r="1515" spans="5:5" x14ac:dyDescent="0.2">
      <c r="E1515" s="7"/>
    </row>
    <row r="1516" spans="5:5" x14ac:dyDescent="0.2">
      <c r="E1516" s="7"/>
    </row>
    <row r="1517" spans="5:5" x14ac:dyDescent="0.2">
      <c r="E1517" s="7"/>
    </row>
    <row r="1518" spans="5:5" x14ac:dyDescent="0.2">
      <c r="E1518" s="7"/>
    </row>
    <row r="1519" spans="5:5" x14ac:dyDescent="0.2">
      <c r="E1519" s="7"/>
    </row>
    <row r="1520" spans="5:5" x14ac:dyDescent="0.2">
      <c r="E1520" s="7"/>
    </row>
    <row r="1521" spans="5:5" x14ac:dyDescent="0.2">
      <c r="E1521" s="7"/>
    </row>
    <row r="1522" spans="5:5" x14ac:dyDescent="0.2">
      <c r="E1522" s="7"/>
    </row>
    <row r="1523" spans="5:5" x14ac:dyDescent="0.2">
      <c r="E1523" s="7"/>
    </row>
    <row r="1524" spans="5:5" x14ac:dyDescent="0.2">
      <c r="E1524" s="7"/>
    </row>
    <row r="1525" spans="5:5" x14ac:dyDescent="0.2">
      <c r="E1525" s="7"/>
    </row>
    <row r="1526" spans="5:5" x14ac:dyDescent="0.2">
      <c r="E1526" s="7"/>
    </row>
    <row r="1527" spans="5:5" x14ac:dyDescent="0.2">
      <c r="E1527" s="7"/>
    </row>
    <row r="1528" spans="5:5" x14ac:dyDescent="0.2">
      <c r="E1528" s="7"/>
    </row>
    <row r="1529" spans="5:5" x14ac:dyDescent="0.2">
      <c r="E1529" s="7"/>
    </row>
    <row r="1530" spans="5:5" x14ac:dyDescent="0.2">
      <c r="E1530" s="7"/>
    </row>
    <row r="1531" spans="5:5" x14ac:dyDescent="0.2">
      <c r="E1531" s="7"/>
    </row>
    <row r="1532" spans="5:5" x14ac:dyDescent="0.2">
      <c r="E1532" s="7"/>
    </row>
    <row r="1533" spans="5:5" x14ac:dyDescent="0.2">
      <c r="E1533" s="7"/>
    </row>
    <row r="1534" spans="5:5" x14ac:dyDescent="0.2">
      <c r="E1534" s="7"/>
    </row>
    <row r="1535" spans="5:5" x14ac:dyDescent="0.2">
      <c r="E1535" s="7"/>
    </row>
    <row r="1536" spans="5:5" x14ac:dyDescent="0.2">
      <c r="E1536" s="7"/>
    </row>
    <row r="1537" spans="5:5" x14ac:dyDescent="0.2">
      <c r="E1537" s="7"/>
    </row>
    <row r="1538" spans="5:5" x14ac:dyDescent="0.2">
      <c r="E1538" s="7"/>
    </row>
    <row r="1539" spans="5:5" x14ac:dyDescent="0.2">
      <c r="E1539" s="7"/>
    </row>
    <row r="1540" spans="5:5" x14ac:dyDescent="0.2">
      <c r="E1540" s="7"/>
    </row>
    <row r="1541" spans="5:5" x14ac:dyDescent="0.2">
      <c r="E1541" s="7"/>
    </row>
    <row r="1542" spans="5:5" x14ac:dyDescent="0.2">
      <c r="E1542" s="7"/>
    </row>
    <row r="1543" spans="5:5" x14ac:dyDescent="0.2">
      <c r="E1543" s="7"/>
    </row>
    <row r="1544" spans="5:5" x14ac:dyDescent="0.2">
      <c r="E1544" s="7"/>
    </row>
    <row r="1545" spans="5:5" x14ac:dyDescent="0.2">
      <c r="E1545" s="7"/>
    </row>
    <row r="1546" spans="5:5" x14ac:dyDescent="0.2">
      <c r="E1546" s="7"/>
    </row>
    <row r="1547" spans="5:5" x14ac:dyDescent="0.2">
      <c r="E1547" s="7"/>
    </row>
    <row r="1548" spans="5:5" x14ac:dyDescent="0.2">
      <c r="E1548" s="7"/>
    </row>
    <row r="1549" spans="5:5" x14ac:dyDescent="0.2">
      <c r="E1549" s="7"/>
    </row>
    <row r="1550" spans="5:5" x14ac:dyDescent="0.2">
      <c r="E1550" s="7"/>
    </row>
    <row r="1551" spans="5:5" x14ac:dyDescent="0.2">
      <c r="E1551" s="7"/>
    </row>
    <row r="1552" spans="5:5" x14ac:dyDescent="0.2">
      <c r="E1552" s="7"/>
    </row>
    <row r="1553" spans="5:5" x14ac:dyDescent="0.2">
      <c r="E1553" s="7"/>
    </row>
    <row r="1554" spans="5:5" x14ac:dyDescent="0.2">
      <c r="E1554" s="7"/>
    </row>
    <row r="1555" spans="5:5" x14ac:dyDescent="0.2">
      <c r="E1555" s="7"/>
    </row>
    <row r="1556" spans="5:5" x14ac:dyDescent="0.2">
      <c r="E1556" s="7"/>
    </row>
    <row r="1557" spans="5:5" x14ac:dyDescent="0.2">
      <c r="E1557" s="7"/>
    </row>
    <row r="1558" spans="5:5" x14ac:dyDescent="0.2">
      <c r="E1558" s="7"/>
    </row>
    <row r="1559" spans="5:5" x14ac:dyDescent="0.2">
      <c r="E1559" s="7"/>
    </row>
    <row r="1560" spans="5:5" x14ac:dyDescent="0.2">
      <c r="E1560" s="7"/>
    </row>
    <row r="1561" spans="5:5" x14ac:dyDescent="0.2">
      <c r="E1561" s="7"/>
    </row>
    <row r="1562" spans="5:5" x14ac:dyDescent="0.2">
      <c r="E1562" s="7"/>
    </row>
    <row r="1563" spans="5:5" x14ac:dyDescent="0.2">
      <c r="E1563" s="7"/>
    </row>
    <row r="1564" spans="5:5" x14ac:dyDescent="0.2">
      <c r="E1564" s="7"/>
    </row>
    <row r="1565" spans="5:5" x14ac:dyDescent="0.2">
      <c r="E1565" s="7"/>
    </row>
    <row r="1566" spans="5:5" x14ac:dyDescent="0.2">
      <c r="E1566" s="7"/>
    </row>
    <row r="1567" spans="5:5" x14ac:dyDescent="0.2">
      <c r="E1567" s="7"/>
    </row>
    <row r="1568" spans="5:5" x14ac:dyDescent="0.2">
      <c r="E1568" s="7"/>
    </row>
    <row r="1569" spans="5:5" x14ac:dyDescent="0.2">
      <c r="E1569" s="7"/>
    </row>
    <row r="1570" spans="5:5" x14ac:dyDescent="0.2">
      <c r="E1570" s="7"/>
    </row>
    <row r="1571" spans="5:5" x14ac:dyDescent="0.2">
      <c r="E1571" s="7"/>
    </row>
    <row r="1572" spans="5:5" x14ac:dyDescent="0.2">
      <c r="E1572" s="7"/>
    </row>
    <row r="1573" spans="5:5" x14ac:dyDescent="0.2">
      <c r="E1573" s="7"/>
    </row>
    <row r="1574" spans="5:5" x14ac:dyDescent="0.2">
      <c r="E1574" s="7"/>
    </row>
    <row r="1575" spans="5:5" x14ac:dyDescent="0.2">
      <c r="E1575" s="7"/>
    </row>
    <row r="1576" spans="5:5" x14ac:dyDescent="0.2">
      <c r="E1576" s="7"/>
    </row>
    <row r="1577" spans="5:5" x14ac:dyDescent="0.2">
      <c r="E1577" s="7"/>
    </row>
    <row r="1578" spans="5:5" x14ac:dyDescent="0.2">
      <c r="E1578" s="7"/>
    </row>
    <row r="1579" spans="5:5" x14ac:dyDescent="0.2">
      <c r="E1579" s="7"/>
    </row>
    <row r="1580" spans="5:5" x14ac:dyDescent="0.2">
      <c r="E1580" s="7"/>
    </row>
    <row r="1581" spans="5:5" x14ac:dyDescent="0.2">
      <c r="E1581" s="7"/>
    </row>
    <row r="1582" spans="5:5" x14ac:dyDescent="0.2">
      <c r="E1582" s="7"/>
    </row>
    <row r="1583" spans="5:5" x14ac:dyDescent="0.2">
      <c r="E1583" s="7"/>
    </row>
    <row r="1584" spans="5:5" x14ac:dyDescent="0.2">
      <c r="E1584" s="7"/>
    </row>
    <row r="1585" spans="5:5" x14ac:dyDescent="0.2">
      <c r="E1585" s="7"/>
    </row>
    <row r="1586" spans="5:5" x14ac:dyDescent="0.2">
      <c r="E1586" s="7"/>
    </row>
    <row r="1587" spans="5:5" x14ac:dyDescent="0.2">
      <c r="E1587" s="7"/>
    </row>
    <row r="1588" spans="5:5" x14ac:dyDescent="0.2">
      <c r="E1588" s="7"/>
    </row>
    <row r="1589" spans="5:5" x14ac:dyDescent="0.2">
      <c r="E1589" s="7"/>
    </row>
    <row r="1590" spans="5:5" x14ac:dyDescent="0.2">
      <c r="E1590" s="7"/>
    </row>
    <row r="1591" spans="5:5" x14ac:dyDescent="0.2">
      <c r="E1591" s="7"/>
    </row>
    <row r="1592" spans="5:5" x14ac:dyDescent="0.2">
      <c r="E1592" s="7"/>
    </row>
    <row r="1593" spans="5:5" x14ac:dyDescent="0.2">
      <c r="E1593" s="7"/>
    </row>
    <row r="1594" spans="5:5" x14ac:dyDescent="0.2">
      <c r="E1594" s="7"/>
    </row>
    <row r="1595" spans="5:5" x14ac:dyDescent="0.2">
      <c r="E1595" s="7"/>
    </row>
    <row r="1596" spans="5:5" x14ac:dyDescent="0.2">
      <c r="E1596" s="7"/>
    </row>
    <row r="1597" spans="5:5" x14ac:dyDescent="0.2">
      <c r="E1597" s="7"/>
    </row>
    <row r="1598" spans="5:5" x14ac:dyDescent="0.2">
      <c r="E1598" s="7"/>
    </row>
    <row r="1599" spans="5:5" x14ac:dyDescent="0.2">
      <c r="E1599" s="7"/>
    </row>
    <row r="1600" spans="5:5" x14ac:dyDescent="0.2">
      <c r="E1600" s="7"/>
    </row>
    <row r="1601" spans="5:5" x14ac:dyDescent="0.2">
      <c r="E1601" s="7"/>
    </row>
    <row r="1602" spans="5:5" x14ac:dyDescent="0.2">
      <c r="E1602" s="7"/>
    </row>
    <row r="1603" spans="5:5" x14ac:dyDescent="0.2">
      <c r="E1603" s="7"/>
    </row>
    <row r="1604" spans="5:5" x14ac:dyDescent="0.2">
      <c r="E1604" s="7"/>
    </row>
    <row r="1605" spans="5:5" x14ac:dyDescent="0.2">
      <c r="E1605" s="7"/>
    </row>
    <row r="1606" spans="5:5" x14ac:dyDescent="0.2">
      <c r="E1606" s="7"/>
    </row>
    <row r="1607" spans="5:5" x14ac:dyDescent="0.2">
      <c r="E1607" s="7"/>
    </row>
    <row r="1608" spans="5:5" x14ac:dyDescent="0.2">
      <c r="E1608" s="7"/>
    </row>
    <row r="1609" spans="5:5" x14ac:dyDescent="0.2">
      <c r="E1609" s="7"/>
    </row>
    <row r="1610" spans="5:5" x14ac:dyDescent="0.2">
      <c r="E1610" s="7"/>
    </row>
    <row r="1611" spans="5:5" x14ac:dyDescent="0.2">
      <c r="E1611" s="7"/>
    </row>
    <row r="1612" spans="5:5" x14ac:dyDescent="0.2">
      <c r="E1612" s="7"/>
    </row>
    <row r="1613" spans="5:5" x14ac:dyDescent="0.2">
      <c r="E1613" s="7"/>
    </row>
    <row r="1614" spans="5:5" x14ac:dyDescent="0.2">
      <c r="E1614" s="7"/>
    </row>
    <row r="1615" spans="5:5" x14ac:dyDescent="0.2">
      <c r="E1615" s="7"/>
    </row>
    <row r="1616" spans="5:5" x14ac:dyDescent="0.2">
      <c r="E1616" s="7"/>
    </row>
    <row r="1617" spans="5:5" x14ac:dyDescent="0.2">
      <c r="E1617" s="7"/>
    </row>
    <row r="1618" spans="5:5" x14ac:dyDescent="0.2">
      <c r="E1618" s="7"/>
    </row>
    <row r="1619" spans="5:5" x14ac:dyDescent="0.2">
      <c r="E1619" s="7"/>
    </row>
    <row r="1620" spans="5:5" x14ac:dyDescent="0.2">
      <c r="E1620" s="7"/>
    </row>
    <row r="1621" spans="5:5" x14ac:dyDescent="0.2">
      <c r="E1621" s="7"/>
    </row>
    <row r="1622" spans="5:5" x14ac:dyDescent="0.2">
      <c r="E1622" s="7"/>
    </row>
    <row r="1623" spans="5:5" x14ac:dyDescent="0.2">
      <c r="E1623" s="7"/>
    </row>
    <row r="1624" spans="5:5" x14ac:dyDescent="0.2">
      <c r="E1624" s="7"/>
    </row>
    <row r="1625" spans="5:5" x14ac:dyDescent="0.2">
      <c r="E1625" s="7"/>
    </row>
    <row r="1626" spans="5:5" x14ac:dyDescent="0.2">
      <c r="E1626" s="7"/>
    </row>
    <row r="1627" spans="5:5" x14ac:dyDescent="0.2">
      <c r="E1627" s="7"/>
    </row>
    <row r="1628" spans="5:5" x14ac:dyDescent="0.2">
      <c r="E1628" s="7"/>
    </row>
    <row r="1629" spans="5:5" x14ac:dyDescent="0.2">
      <c r="E1629" s="7"/>
    </row>
    <row r="1630" spans="5:5" x14ac:dyDescent="0.2">
      <c r="E1630" s="7"/>
    </row>
    <row r="1631" spans="5:5" x14ac:dyDescent="0.2">
      <c r="E1631" s="7"/>
    </row>
    <row r="1632" spans="5:5" x14ac:dyDescent="0.2">
      <c r="E1632" s="7"/>
    </row>
    <row r="1633" spans="5:5" x14ac:dyDescent="0.2">
      <c r="E1633" s="7"/>
    </row>
    <row r="1634" spans="5:5" x14ac:dyDescent="0.2">
      <c r="E1634" s="7"/>
    </row>
    <row r="1635" spans="5:5" x14ac:dyDescent="0.2">
      <c r="E1635" s="7"/>
    </row>
    <row r="1636" spans="5:5" x14ac:dyDescent="0.2">
      <c r="E1636" s="7"/>
    </row>
    <row r="1637" spans="5:5" x14ac:dyDescent="0.2">
      <c r="E1637" s="7"/>
    </row>
    <row r="1638" spans="5:5" x14ac:dyDescent="0.2">
      <c r="E1638" s="7"/>
    </row>
    <row r="1639" spans="5:5" x14ac:dyDescent="0.2">
      <c r="E1639" s="7"/>
    </row>
    <row r="1640" spans="5:5" x14ac:dyDescent="0.2">
      <c r="E1640" s="7"/>
    </row>
    <row r="1641" spans="5:5" x14ac:dyDescent="0.2">
      <c r="E1641" s="7"/>
    </row>
    <row r="1642" spans="5:5" x14ac:dyDescent="0.2">
      <c r="E1642" s="7"/>
    </row>
    <row r="1643" spans="5:5" x14ac:dyDescent="0.2">
      <c r="E1643" s="7"/>
    </row>
    <row r="1644" spans="5:5" x14ac:dyDescent="0.2">
      <c r="E1644" s="7"/>
    </row>
    <row r="1645" spans="5:5" x14ac:dyDescent="0.2">
      <c r="E1645" s="7"/>
    </row>
    <row r="1646" spans="5:5" x14ac:dyDescent="0.2">
      <c r="E1646" s="7"/>
    </row>
    <row r="1647" spans="5:5" x14ac:dyDescent="0.2">
      <c r="E1647" s="7"/>
    </row>
    <row r="1648" spans="5:5" x14ac:dyDescent="0.2">
      <c r="E1648" s="7"/>
    </row>
    <row r="1649" spans="5:5" x14ac:dyDescent="0.2">
      <c r="E1649" s="7"/>
    </row>
    <row r="1650" spans="5:5" x14ac:dyDescent="0.2">
      <c r="E1650" s="7"/>
    </row>
    <row r="1651" spans="5:5" x14ac:dyDescent="0.2">
      <c r="E1651" s="7"/>
    </row>
    <row r="1652" spans="5:5" x14ac:dyDescent="0.2">
      <c r="E1652" s="7"/>
    </row>
    <row r="1653" spans="5:5" x14ac:dyDescent="0.2">
      <c r="E1653" s="7"/>
    </row>
    <row r="1654" spans="5:5" x14ac:dyDescent="0.2">
      <c r="E1654" s="7"/>
    </row>
    <row r="1655" spans="5:5" x14ac:dyDescent="0.2">
      <c r="E1655" s="7"/>
    </row>
    <row r="1656" spans="5:5" x14ac:dyDescent="0.2">
      <c r="E1656" s="7"/>
    </row>
    <row r="1657" spans="5:5" x14ac:dyDescent="0.2">
      <c r="E1657" s="7"/>
    </row>
    <row r="1658" spans="5:5" x14ac:dyDescent="0.2">
      <c r="E1658" s="7"/>
    </row>
    <row r="1659" spans="5:5" x14ac:dyDescent="0.2">
      <c r="E1659" s="7"/>
    </row>
    <row r="1660" spans="5:5" x14ac:dyDescent="0.2">
      <c r="E1660" s="7"/>
    </row>
    <row r="1661" spans="5:5" x14ac:dyDescent="0.2">
      <c r="E1661" s="7"/>
    </row>
    <row r="1662" spans="5:5" x14ac:dyDescent="0.2">
      <c r="E1662" s="7"/>
    </row>
    <row r="1663" spans="5:5" x14ac:dyDescent="0.2">
      <c r="E1663" s="7"/>
    </row>
    <row r="1664" spans="5:5" x14ac:dyDescent="0.2">
      <c r="E1664" s="7"/>
    </row>
    <row r="1665" spans="5:5" x14ac:dyDescent="0.2">
      <c r="E1665" s="7"/>
    </row>
    <row r="1666" spans="5:5" x14ac:dyDescent="0.2">
      <c r="E1666" s="7"/>
    </row>
    <row r="1667" spans="5:5" x14ac:dyDescent="0.2">
      <c r="E1667" s="7"/>
    </row>
    <row r="1668" spans="5:5" x14ac:dyDescent="0.2">
      <c r="E1668" s="7"/>
    </row>
    <row r="1669" spans="5:5" x14ac:dyDescent="0.2">
      <c r="E1669" s="7"/>
    </row>
    <row r="1670" spans="5:5" x14ac:dyDescent="0.2">
      <c r="E1670" s="7"/>
    </row>
    <row r="1671" spans="5:5" x14ac:dyDescent="0.2">
      <c r="E1671" s="7"/>
    </row>
    <row r="1672" spans="5:5" x14ac:dyDescent="0.2">
      <c r="E1672" s="7"/>
    </row>
    <row r="1673" spans="5:5" x14ac:dyDescent="0.2">
      <c r="E1673" s="7"/>
    </row>
    <row r="1674" spans="5:5" x14ac:dyDescent="0.2">
      <c r="E1674" s="7"/>
    </row>
    <row r="1675" spans="5:5" x14ac:dyDescent="0.2">
      <c r="E1675" s="7"/>
    </row>
    <row r="1676" spans="5:5" x14ac:dyDescent="0.2">
      <c r="E1676" s="7"/>
    </row>
    <row r="1677" spans="5:5" x14ac:dyDescent="0.2">
      <c r="E1677" s="7"/>
    </row>
    <row r="1678" spans="5:5" x14ac:dyDescent="0.2">
      <c r="E1678" s="7"/>
    </row>
    <row r="1679" spans="5:5" x14ac:dyDescent="0.2">
      <c r="E1679" s="7"/>
    </row>
    <row r="1680" spans="5:5" x14ac:dyDescent="0.2">
      <c r="E1680" s="7"/>
    </row>
    <row r="1681" spans="5:5" x14ac:dyDescent="0.2">
      <c r="E1681" s="7"/>
    </row>
    <row r="1682" spans="5:5" x14ac:dyDescent="0.2">
      <c r="E1682" s="7"/>
    </row>
    <row r="1683" spans="5:5" x14ac:dyDescent="0.2">
      <c r="E1683" s="7"/>
    </row>
    <row r="1684" spans="5:5" x14ac:dyDescent="0.2">
      <c r="E1684" s="7"/>
    </row>
    <row r="1685" spans="5:5" x14ac:dyDescent="0.2">
      <c r="E1685" s="7"/>
    </row>
    <row r="1686" spans="5:5" x14ac:dyDescent="0.2">
      <c r="E1686" s="7"/>
    </row>
    <row r="1687" spans="5:5" x14ac:dyDescent="0.2">
      <c r="E1687" s="7"/>
    </row>
    <row r="1688" spans="5:5" x14ac:dyDescent="0.2">
      <c r="E1688" s="7"/>
    </row>
    <row r="1689" spans="5:5" x14ac:dyDescent="0.2">
      <c r="E1689" s="7"/>
    </row>
  </sheetData>
  <sheetProtection formatColumns="0"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24">
    <mergeCell ref="C63:D63"/>
    <mergeCell ref="C73:D73"/>
    <mergeCell ref="C52:D52"/>
    <mergeCell ref="C54:D54"/>
    <mergeCell ref="C27:D27"/>
    <mergeCell ref="C68:D68"/>
    <mergeCell ref="C28:D28"/>
    <mergeCell ref="C30:D30"/>
    <mergeCell ref="C31:D31"/>
    <mergeCell ref="C32:D32"/>
    <mergeCell ref="C33:D33"/>
    <mergeCell ref="C36:D36"/>
    <mergeCell ref="A1:N1"/>
    <mergeCell ref="C35:D35"/>
    <mergeCell ref="C44:D44"/>
    <mergeCell ref="A5:D5"/>
    <mergeCell ref="C62:D62"/>
    <mergeCell ref="A25:D25"/>
    <mergeCell ref="C34:D34"/>
    <mergeCell ref="C47:D47"/>
    <mergeCell ref="A3:B3"/>
    <mergeCell ref="C45:D45"/>
    <mergeCell ref="C46:D46"/>
    <mergeCell ref="C48:D48"/>
  </mergeCells>
  <phoneticPr fontId="5" type="noConversion"/>
  <dataValidations count="1">
    <dataValidation type="list" allowBlank="1" showInputMessage="1" showErrorMessage="1" sqref="C8:C13">
      <formula1>POSTLEVEL</formula1>
    </dataValidation>
  </dataValidations>
  <pageMargins left="0.75" right="0.75" top="1" bottom="1" header="0.5" footer="0.5"/>
  <pageSetup paperSize="9" scale="52" fitToHeight="2"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78"/>
  <sheetViews>
    <sheetView showGridLines="0" zoomScaleNormal="100" workbookViewId="0">
      <pane xSplit="5" ySplit="3" topLeftCell="F4" activePane="bottomRight" state="frozen"/>
      <selection pane="topRight" activeCell="F1" sqref="F1"/>
      <selection pane="bottomLeft" activeCell="A4" sqref="A4"/>
      <selection pane="bottomRight" activeCell="L27" sqref="L27"/>
    </sheetView>
  </sheetViews>
  <sheetFormatPr defaultRowHeight="15" x14ac:dyDescent="0.25"/>
  <cols>
    <col min="1" max="1" width="9.140625" style="2"/>
    <col min="2" max="4" width="9.140625" style="1"/>
    <col min="5" max="5" width="41.7109375" style="1" customWidth="1"/>
    <col min="6" max="6" width="11.140625" style="3" customWidth="1"/>
    <col min="7" max="7" width="11.5703125" style="3" customWidth="1"/>
    <col min="8" max="8" width="10.42578125" style="3" bestFit="1" customWidth="1"/>
    <col min="9" max="9" width="12" style="3" customWidth="1"/>
    <col min="10" max="16384" width="9.140625" style="1"/>
  </cols>
  <sheetData>
    <row r="1" spans="1:9" ht="36" customHeight="1" thickBot="1" x14ac:dyDescent="0.25">
      <c r="A1" s="310" t="s">
        <v>101</v>
      </c>
      <c r="B1" s="311"/>
      <c r="C1" s="311"/>
      <c r="D1" s="311"/>
      <c r="E1" s="311"/>
      <c r="F1" s="311"/>
      <c r="G1" s="311"/>
      <c r="H1" s="311"/>
      <c r="I1" s="312"/>
    </row>
    <row r="2" spans="1:9" ht="17.25" customHeight="1" thickBot="1" x14ac:dyDescent="0.3">
      <c r="A2" s="141"/>
      <c r="B2" s="142"/>
      <c r="C2" s="142"/>
      <c r="D2" s="142"/>
      <c r="E2" s="142"/>
      <c r="F2" s="140" t="s">
        <v>49</v>
      </c>
      <c r="G2" s="140" t="s">
        <v>50</v>
      </c>
      <c r="H2" s="140" t="s">
        <v>51</v>
      </c>
      <c r="I2" s="140" t="s">
        <v>52</v>
      </c>
    </row>
    <row r="3" spans="1:9" ht="21" customHeight="1" thickBot="1" x14ac:dyDescent="0.3">
      <c r="A3" s="141"/>
      <c r="B3" s="142"/>
      <c r="C3" s="142"/>
      <c r="D3" s="142"/>
      <c r="E3" s="142"/>
      <c r="F3" s="140" t="s">
        <v>2</v>
      </c>
      <c r="G3" s="140" t="s">
        <v>2</v>
      </c>
      <c r="H3" s="140" t="s">
        <v>2</v>
      </c>
      <c r="I3" s="140" t="s">
        <v>2</v>
      </c>
    </row>
    <row r="4" spans="1:9" ht="20.25" customHeight="1" thickBot="1" x14ac:dyDescent="0.3">
      <c r="A4" s="313" t="str">
        <f>'Werk met hierdie sigblad'!A5:D5</f>
        <v>DIREKTE KOSTE</v>
      </c>
      <c r="B4" s="314"/>
      <c r="C4" s="314"/>
      <c r="D4" s="314"/>
      <c r="E4" s="314"/>
      <c r="F4" s="144"/>
      <c r="G4" s="144"/>
      <c r="H4" s="144"/>
      <c r="I4" s="145"/>
    </row>
    <row r="5" spans="1:9" ht="15.75" thickBot="1" x14ac:dyDescent="0.3">
      <c r="A5" s="141" t="str">
        <f>'Werk met hierdie sigblad'!A6</f>
        <v xml:space="preserve">1. Personeel </v>
      </c>
      <c r="B5" s="142"/>
      <c r="C5" s="142"/>
      <c r="D5" s="142"/>
      <c r="E5" s="142"/>
      <c r="F5" s="173">
        <f>'Werk met hierdie sigblad'!E6</f>
        <v>0</v>
      </c>
      <c r="G5" s="173">
        <f>'Werk met hierdie sigblad'!H6</f>
        <v>0</v>
      </c>
      <c r="H5" s="162">
        <f>'Werk met hierdie sigblad'!K6</f>
        <v>0</v>
      </c>
      <c r="I5" s="169">
        <f>'Werk met hierdie sigblad'!N6</f>
        <v>0</v>
      </c>
    </row>
    <row r="6" spans="1:9" ht="27.75" customHeight="1" x14ac:dyDescent="0.25">
      <c r="A6" s="141"/>
      <c r="B6" s="142">
        <v>1.1000000000000001</v>
      </c>
      <c r="C6" s="315" t="s">
        <v>77</v>
      </c>
      <c r="D6" s="316"/>
      <c r="E6" s="317"/>
      <c r="F6" s="172">
        <f>'Werk met hierdie sigblad'!E7</f>
        <v>0</v>
      </c>
      <c r="G6" s="172">
        <f>'Werk met hierdie sigblad'!H7</f>
        <v>0</v>
      </c>
      <c r="H6" s="172">
        <f>'Werk met hierdie sigblad'!K7</f>
        <v>0</v>
      </c>
      <c r="I6" s="168">
        <f>'Werk met hierdie sigblad'!N7</f>
        <v>0</v>
      </c>
    </row>
    <row r="7" spans="1:9" x14ac:dyDescent="0.25">
      <c r="A7" s="141"/>
      <c r="B7" s="142"/>
      <c r="C7" s="318">
        <f>'Werk met hierdie sigblad'!C8</f>
        <v>0</v>
      </c>
      <c r="D7" s="319"/>
      <c r="E7" s="319"/>
      <c r="F7" s="146">
        <f>'Werk met hierdie sigblad'!E8</f>
        <v>0</v>
      </c>
      <c r="G7" s="146">
        <f>'Werk met hierdie sigblad'!H8</f>
        <v>0</v>
      </c>
      <c r="H7" s="146">
        <f>'Werk met hierdie sigblad'!K8</f>
        <v>0</v>
      </c>
      <c r="I7" s="167">
        <f>'Werk met hierdie sigblad'!N8</f>
        <v>0</v>
      </c>
    </row>
    <row r="8" spans="1:9" x14ac:dyDescent="0.25">
      <c r="A8" s="141"/>
      <c r="B8" s="142"/>
      <c r="C8" s="318">
        <f>'Werk met hierdie sigblad'!C9</f>
        <v>0</v>
      </c>
      <c r="D8" s="319"/>
      <c r="E8" s="319"/>
      <c r="F8" s="146">
        <f>'Werk met hierdie sigblad'!E9</f>
        <v>0</v>
      </c>
      <c r="G8" s="146">
        <f>'Werk met hierdie sigblad'!H9</f>
        <v>0</v>
      </c>
      <c r="H8" s="146">
        <f>'Werk met hierdie sigblad'!K9</f>
        <v>0</v>
      </c>
      <c r="I8" s="167">
        <f>'Werk met hierdie sigblad'!N9</f>
        <v>0</v>
      </c>
    </row>
    <row r="9" spans="1:9" x14ac:dyDescent="0.25">
      <c r="A9" s="141"/>
      <c r="B9" s="142"/>
      <c r="C9" s="318">
        <f>'Werk met hierdie sigblad'!C10</f>
        <v>0</v>
      </c>
      <c r="D9" s="319"/>
      <c r="E9" s="319"/>
      <c r="F9" s="146">
        <f>'Werk met hierdie sigblad'!E10</f>
        <v>0</v>
      </c>
      <c r="G9" s="146">
        <f>'Werk met hierdie sigblad'!H10</f>
        <v>0</v>
      </c>
      <c r="H9" s="146">
        <f>'Werk met hierdie sigblad'!K10</f>
        <v>0</v>
      </c>
      <c r="I9" s="167">
        <f>'Werk met hierdie sigblad'!N10</f>
        <v>0</v>
      </c>
    </row>
    <row r="10" spans="1:9" x14ac:dyDescent="0.25">
      <c r="A10" s="141"/>
      <c r="B10" s="142"/>
      <c r="C10" s="318">
        <f>'Werk met hierdie sigblad'!C11</f>
        <v>0</v>
      </c>
      <c r="D10" s="319"/>
      <c r="E10" s="319"/>
      <c r="F10" s="146">
        <f>'Werk met hierdie sigblad'!E11</f>
        <v>0</v>
      </c>
      <c r="G10" s="146">
        <f>'Werk met hierdie sigblad'!H11</f>
        <v>0</v>
      </c>
      <c r="H10" s="146">
        <f>'Werk met hierdie sigblad'!K11</f>
        <v>0</v>
      </c>
      <c r="I10" s="167">
        <f>'Werk met hierdie sigblad'!N11</f>
        <v>0</v>
      </c>
    </row>
    <row r="11" spans="1:9" x14ac:dyDescent="0.25">
      <c r="A11" s="141"/>
      <c r="B11" s="142"/>
      <c r="C11" s="318">
        <f>'Werk met hierdie sigblad'!C12</f>
        <v>0</v>
      </c>
      <c r="D11" s="319"/>
      <c r="E11" s="319"/>
      <c r="F11" s="146">
        <f>'Werk met hierdie sigblad'!E12</f>
        <v>0</v>
      </c>
      <c r="G11" s="146">
        <f>'Werk met hierdie sigblad'!H12</f>
        <v>0</v>
      </c>
      <c r="H11" s="146">
        <f>'Werk met hierdie sigblad'!K12</f>
        <v>0</v>
      </c>
      <c r="I11" s="167">
        <f>'Werk met hierdie sigblad'!N12</f>
        <v>0</v>
      </c>
    </row>
    <row r="12" spans="1:9" x14ac:dyDescent="0.25">
      <c r="A12" s="141"/>
      <c r="B12" s="142"/>
      <c r="C12" s="318">
        <f>'Werk met hierdie sigblad'!C13</f>
        <v>0</v>
      </c>
      <c r="D12" s="319"/>
      <c r="E12" s="319"/>
      <c r="F12" s="146">
        <f>'Werk met hierdie sigblad'!E13</f>
        <v>0</v>
      </c>
      <c r="G12" s="146">
        <f>'Werk met hierdie sigblad'!H13</f>
        <v>0</v>
      </c>
      <c r="H12" s="146">
        <f>'Werk met hierdie sigblad'!K13</f>
        <v>0</v>
      </c>
      <c r="I12" s="167">
        <f>'Werk met hierdie sigblad'!N13</f>
        <v>0</v>
      </c>
    </row>
    <row r="13" spans="1:9" x14ac:dyDescent="0.25">
      <c r="A13" s="141"/>
      <c r="B13" s="142">
        <v>1.2</v>
      </c>
      <c r="C13" s="315" t="s">
        <v>53</v>
      </c>
      <c r="D13" s="316"/>
      <c r="E13" s="316"/>
      <c r="F13" s="171">
        <f>'Werk met hierdie sigblad'!E14</f>
        <v>0</v>
      </c>
      <c r="G13" s="171">
        <f>'Werk met hierdie sigblad'!H14</f>
        <v>0</v>
      </c>
      <c r="H13" s="171">
        <f>'Werk met hierdie sigblad'!K14</f>
        <v>0</v>
      </c>
      <c r="I13" s="168">
        <f>'Werk met hierdie sigblad'!N14</f>
        <v>0</v>
      </c>
    </row>
    <row r="14" spans="1:9" x14ac:dyDescent="0.25">
      <c r="A14" s="141"/>
      <c r="B14" s="142"/>
      <c r="C14" s="302">
        <f>'Werk met hierdie sigblad'!C15</f>
        <v>0</v>
      </c>
      <c r="D14" s="303"/>
      <c r="E14" s="303"/>
      <c r="F14" s="146">
        <f>'Werk met hierdie sigblad'!E15</f>
        <v>0</v>
      </c>
      <c r="G14" s="146">
        <f>'Werk met hierdie sigblad'!H15</f>
        <v>0</v>
      </c>
      <c r="H14" s="146">
        <f>'Werk met hierdie sigblad'!K15</f>
        <v>0</v>
      </c>
      <c r="I14" s="167">
        <f>'Werk met hierdie sigblad'!N15</f>
        <v>0</v>
      </c>
    </row>
    <row r="15" spans="1:9" x14ac:dyDescent="0.25">
      <c r="A15" s="141"/>
      <c r="B15" s="142"/>
      <c r="C15" s="302">
        <f>'Werk met hierdie sigblad'!C16</f>
        <v>0</v>
      </c>
      <c r="D15" s="303"/>
      <c r="E15" s="303"/>
      <c r="F15" s="146">
        <f>'Werk met hierdie sigblad'!E16</f>
        <v>0</v>
      </c>
      <c r="G15" s="146">
        <f>'Werk met hierdie sigblad'!H16</f>
        <v>0</v>
      </c>
      <c r="H15" s="146">
        <f>'Werk met hierdie sigblad'!K16</f>
        <v>0</v>
      </c>
      <c r="I15" s="167">
        <f>'Werk met hierdie sigblad'!N16</f>
        <v>0</v>
      </c>
    </row>
    <row r="16" spans="1:9" x14ac:dyDescent="0.25">
      <c r="A16" s="141"/>
      <c r="B16" s="142"/>
      <c r="C16" s="302">
        <f>'Werk met hierdie sigblad'!C17</f>
        <v>0</v>
      </c>
      <c r="D16" s="303"/>
      <c r="E16" s="303"/>
      <c r="F16" s="146">
        <f>'Werk met hierdie sigblad'!E17</f>
        <v>0</v>
      </c>
      <c r="G16" s="146">
        <f>'Werk met hierdie sigblad'!H17</f>
        <v>0</v>
      </c>
      <c r="H16" s="146">
        <f>'Werk met hierdie sigblad'!K17</f>
        <v>0</v>
      </c>
      <c r="I16" s="167">
        <f>'Werk met hierdie sigblad'!N17</f>
        <v>0</v>
      </c>
    </row>
    <row r="17" spans="1:9" ht="15.75" thickBot="1" x14ac:dyDescent="0.3">
      <c r="A17" s="141"/>
      <c r="B17" s="142"/>
      <c r="C17" s="142"/>
      <c r="D17" s="142"/>
      <c r="E17" s="142"/>
      <c r="F17" s="143"/>
      <c r="G17" s="143"/>
      <c r="H17" s="143"/>
      <c r="I17" s="170"/>
    </row>
    <row r="18" spans="1:9" ht="15.75" thickBot="1" x14ac:dyDescent="0.3">
      <c r="A18" s="141" t="str">
        <f>'Werk met hierdie sigblad'!A20</f>
        <v>2. Toerusting</v>
      </c>
      <c r="B18" s="142"/>
      <c r="C18" s="142"/>
      <c r="D18" s="142"/>
      <c r="E18" s="142"/>
      <c r="F18" s="162">
        <f>'Werk met hierdie sigblad'!E20</f>
        <v>0</v>
      </c>
      <c r="G18" s="162">
        <f>'Werk met hierdie sigblad'!H20</f>
        <v>0</v>
      </c>
      <c r="H18" s="162">
        <f>'Werk met hierdie sigblad'!K20</f>
        <v>0</v>
      </c>
      <c r="I18" s="169">
        <f>'Werk met hierdie sigblad'!N20</f>
        <v>0</v>
      </c>
    </row>
    <row r="19" spans="1:9" x14ac:dyDescent="0.25">
      <c r="A19" s="141"/>
      <c r="B19" s="91">
        <v>2.1</v>
      </c>
      <c r="C19" s="147" t="str">
        <f>'Werk met hierdie sigblad'!C21</f>
        <v>Rekenaars &amp; hardeware</v>
      </c>
      <c r="D19" s="148"/>
      <c r="E19" s="149"/>
      <c r="F19" s="163">
        <f>'Werk met hierdie sigblad'!E21</f>
        <v>0</v>
      </c>
      <c r="G19" s="163">
        <f>'Werk met hierdie sigblad'!H21</f>
        <v>0</v>
      </c>
      <c r="H19" s="163">
        <f>'Werk met hierdie sigblad'!K21</f>
        <v>0</v>
      </c>
      <c r="I19" s="166">
        <f>'Werk met hierdie sigblad'!N21</f>
        <v>0</v>
      </c>
    </row>
    <row r="20" spans="1:9" x14ac:dyDescent="0.25">
      <c r="A20" s="141"/>
      <c r="B20" s="91">
        <v>2.2000000000000002</v>
      </c>
      <c r="C20" s="147" t="str">
        <f>'Werk met hierdie sigblad'!C22</f>
        <v>Nuwe toerusting - projekspesifiek</v>
      </c>
      <c r="D20" s="148"/>
      <c r="E20" s="149"/>
      <c r="F20" s="146">
        <f>'Werk met hierdie sigblad'!E22</f>
        <v>0</v>
      </c>
      <c r="G20" s="146">
        <f>'Werk met hierdie sigblad'!H22</f>
        <v>0</v>
      </c>
      <c r="H20" s="146">
        <f>'Werk met hierdie sigblad'!K22</f>
        <v>0</v>
      </c>
      <c r="I20" s="167">
        <f>'Werk met hierdie sigblad'!N22</f>
        <v>0</v>
      </c>
    </row>
    <row r="21" spans="1:9" x14ac:dyDescent="0.25">
      <c r="A21" s="141"/>
      <c r="B21" s="91">
        <v>2.2999999999999998</v>
      </c>
      <c r="C21" s="147"/>
      <c r="D21" s="148"/>
      <c r="E21" s="149"/>
      <c r="F21" s="146">
        <f>'Werk met hierdie sigblad'!E23</f>
        <v>0</v>
      </c>
      <c r="G21" s="146">
        <f>'Werk met hierdie sigblad'!H23</f>
        <v>0</v>
      </c>
      <c r="H21" s="146">
        <f>'Werk met hierdie sigblad'!K23</f>
        <v>0</v>
      </c>
      <c r="I21" s="167">
        <f>'Werk met hierdie sigblad'!N23</f>
        <v>0</v>
      </c>
    </row>
    <row r="22" spans="1:9" ht="15.75" thickBot="1" x14ac:dyDescent="0.3">
      <c r="A22" s="141"/>
      <c r="B22" s="142"/>
      <c r="C22" s="142"/>
      <c r="D22" s="142"/>
      <c r="E22" s="142"/>
      <c r="F22" s="143"/>
      <c r="G22" s="143"/>
      <c r="H22" s="143"/>
      <c r="I22" s="143"/>
    </row>
    <row r="23" spans="1:9" ht="15.75" thickBot="1" x14ac:dyDescent="0.3">
      <c r="A23" s="141" t="str">
        <f>'Werk met hierdie sigblad'!A26</f>
        <v>3. Lopende koste</v>
      </c>
      <c r="B23" s="142"/>
      <c r="C23" s="142"/>
      <c r="D23" s="142"/>
      <c r="E23" s="142"/>
      <c r="F23" s="162">
        <f>'Werk met hierdie sigblad'!E26</f>
        <v>0</v>
      </c>
      <c r="G23" s="162">
        <f>'Werk met hierdie sigblad'!H26</f>
        <v>0</v>
      </c>
      <c r="H23" s="162">
        <f>'Werk met hierdie sigblad'!K26</f>
        <v>0</v>
      </c>
      <c r="I23" s="169">
        <f>'Werk met hierdie sigblad'!N26</f>
        <v>0</v>
      </c>
    </row>
    <row r="24" spans="1:9" x14ac:dyDescent="0.25">
      <c r="A24" s="141"/>
      <c r="B24" s="91">
        <v>3.1</v>
      </c>
      <c r="C24" s="147" t="str">
        <f>'Werk met hierdie sigblad'!C27:D27</f>
        <v>Materiaal (bv reagense, elektroniese komponente)</v>
      </c>
      <c r="D24" s="132"/>
      <c r="E24" s="132"/>
      <c r="F24" s="163">
        <f>'Werk met hierdie sigblad'!E27</f>
        <v>0</v>
      </c>
      <c r="G24" s="163">
        <f>'Werk met hierdie sigblad'!H27</f>
        <v>0</v>
      </c>
      <c r="H24" s="163">
        <f>'Werk met hierdie sigblad'!K27</f>
        <v>0</v>
      </c>
      <c r="I24" s="166">
        <f>'Werk met hierdie sigblad'!N27</f>
        <v>0</v>
      </c>
    </row>
    <row r="25" spans="1:9" x14ac:dyDescent="0.25">
      <c r="A25" s="141"/>
      <c r="B25" s="91">
        <v>3.2</v>
      </c>
      <c r="C25" s="320" t="str">
        <f>'Werk met hierdie sigblad'!C28:D28</f>
        <v>Skryfbehoeftes</v>
      </c>
      <c r="D25" s="321"/>
      <c r="E25" s="322"/>
      <c r="F25" s="146">
        <f>'Werk met hierdie sigblad'!E28</f>
        <v>0</v>
      </c>
      <c r="G25" s="146">
        <f>'Werk met hierdie sigblad'!H28</f>
        <v>0</v>
      </c>
      <c r="H25" s="146">
        <f>'Werk met hierdie sigblad'!K28</f>
        <v>0</v>
      </c>
      <c r="I25" s="167">
        <f>'Werk met hierdie sigblad'!N28</f>
        <v>0</v>
      </c>
    </row>
    <row r="26" spans="1:9" x14ac:dyDescent="0.25">
      <c r="A26" s="141"/>
      <c r="B26" s="91">
        <v>3.3</v>
      </c>
      <c r="C26" s="320" t="str">
        <f>'Werk met hierdie sigblad'!C29:D29</f>
        <v xml:space="preserve">Telefoonkoste </v>
      </c>
      <c r="D26" s="321"/>
      <c r="E26" s="322"/>
      <c r="F26" s="146">
        <f>'Werk met hierdie sigblad'!E29</f>
        <v>0</v>
      </c>
      <c r="G26" s="146">
        <f>'Werk met hierdie sigblad'!H29</f>
        <v>0</v>
      </c>
      <c r="H26" s="146">
        <f>'Werk met hierdie sigblad'!K29</f>
        <v>0</v>
      </c>
      <c r="I26" s="167">
        <f>'Werk met hierdie sigblad'!N29</f>
        <v>0</v>
      </c>
    </row>
    <row r="27" spans="1:9" x14ac:dyDescent="0.25">
      <c r="A27" s="141"/>
      <c r="B27" s="91">
        <v>3.4</v>
      </c>
      <c r="C27" s="147" t="str">
        <f>'Werk met hierdie sigblad'!C30:D30</f>
        <v>Verbruikbare materiaal (Bv Pipette, petribakkies ens)</v>
      </c>
      <c r="D27" s="147"/>
      <c r="E27" s="147"/>
      <c r="F27" s="146">
        <f>'Werk met hierdie sigblad'!E30</f>
        <v>0</v>
      </c>
      <c r="G27" s="146">
        <f>'Werk met hierdie sigblad'!H30</f>
        <v>0</v>
      </c>
      <c r="H27" s="146">
        <f>'Werk met hierdie sigblad'!K30</f>
        <v>0</v>
      </c>
      <c r="I27" s="167">
        <f>'Werk met hierdie sigblad'!N30</f>
        <v>0</v>
      </c>
    </row>
    <row r="28" spans="1:9" x14ac:dyDescent="0.25">
      <c r="A28" s="141"/>
      <c r="B28" s="91">
        <v>3.5</v>
      </c>
      <c r="C28" s="147" t="str">
        <f>'Werk met hierdie sigblad'!C31:D31</f>
        <v>Analise van monsters</v>
      </c>
      <c r="D28" s="147"/>
      <c r="E28" s="147"/>
      <c r="F28" s="146">
        <f>'Werk met hierdie sigblad'!E31</f>
        <v>0</v>
      </c>
      <c r="G28" s="146">
        <f>'Werk met hierdie sigblad'!H31</f>
        <v>0</v>
      </c>
      <c r="H28" s="146">
        <f>'Werk met hierdie sigblad'!K31</f>
        <v>0</v>
      </c>
      <c r="I28" s="167">
        <f>'Werk met hierdie sigblad'!N31</f>
        <v>0</v>
      </c>
    </row>
    <row r="29" spans="1:9" x14ac:dyDescent="0.25">
      <c r="A29" s="141"/>
      <c r="B29" s="91">
        <v>3.6</v>
      </c>
      <c r="C29" s="147" t="str">
        <f>'Werk met hierdie sigblad'!C32:D32</f>
        <v>Gebruik van toerusting</v>
      </c>
      <c r="D29" s="147"/>
      <c r="E29" s="147"/>
      <c r="F29" s="146">
        <f>'Werk met hierdie sigblad'!E32</f>
        <v>0</v>
      </c>
      <c r="G29" s="146">
        <f>'Werk met hierdie sigblad'!H32</f>
        <v>0</v>
      </c>
      <c r="H29" s="146">
        <f>'Werk met hierdie sigblad'!K32</f>
        <v>0</v>
      </c>
      <c r="I29" s="167">
        <f>'Werk met hierdie sigblad'!N32</f>
        <v>0</v>
      </c>
    </row>
    <row r="30" spans="1:9" x14ac:dyDescent="0.25">
      <c r="A30" s="141"/>
      <c r="B30" s="91">
        <v>3.7</v>
      </c>
      <c r="C30" s="147" t="str">
        <f>'Werk met hierdie sigblad'!C33:D33</f>
        <v>Onderhoud van toerusting</v>
      </c>
      <c r="D30" s="147"/>
      <c r="E30" s="147"/>
      <c r="F30" s="146">
        <f>'Werk met hierdie sigblad'!E33</f>
        <v>0</v>
      </c>
      <c r="G30" s="146">
        <f>'Werk met hierdie sigblad'!H33</f>
        <v>0</v>
      </c>
      <c r="H30" s="146">
        <f>'Werk met hierdie sigblad'!K33</f>
        <v>0</v>
      </c>
      <c r="I30" s="167">
        <f>'Werk met hierdie sigblad'!N33</f>
        <v>0</v>
      </c>
    </row>
    <row r="31" spans="1:9" ht="19.5" customHeight="1" x14ac:dyDescent="0.25">
      <c r="A31" s="141"/>
      <c r="B31" s="91">
        <v>3.8</v>
      </c>
      <c r="C31" s="147" t="str">
        <f>'Werk met hierdie sigblad'!C34:D34</f>
        <v>Diverse uitgawes, bv wisselkoersverliese ens</v>
      </c>
      <c r="D31" s="147"/>
      <c r="E31" s="147"/>
      <c r="F31" s="146">
        <f>'Werk met hierdie sigblad'!E34</f>
        <v>0</v>
      </c>
      <c r="G31" s="146">
        <f>'Werk met hierdie sigblad'!H34</f>
        <v>0</v>
      </c>
      <c r="H31" s="146">
        <f>'Werk met hierdie sigblad'!K34</f>
        <v>0</v>
      </c>
      <c r="I31" s="167">
        <f>'Werk met hierdie sigblad'!N34</f>
        <v>0</v>
      </c>
    </row>
    <row r="32" spans="1:9" ht="15.75" customHeight="1" x14ac:dyDescent="0.25">
      <c r="A32" s="141"/>
      <c r="B32" s="91">
        <v>3.9</v>
      </c>
      <c r="C32" s="147" t="str">
        <f>'Werk met hierdie sigblad'!C35:D35</f>
        <v>Addisionele versekering, indien benodig</v>
      </c>
      <c r="D32" s="147"/>
      <c r="E32" s="147"/>
      <c r="F32" s="146">
        <f>'Werk met hierdie sigblad'!E35</f>
        <v>0</v>
      </c>
      <c r="G32" s="146">
        <f>'Werk met hierdie sigblad'!H35</f>
        <v>0</v>
      </c>
      <c r="H32" s="146">
        <f>'Werk met hierdie sigblad'!K35</f>
        <v>0</v>
      </c>
      <c r="I32" s="167">
        <f>'Werk met hierdie sigblad'!N35</f>
        <v>0</v>
      </c>
    </row>
    <row r="33" spans="1:9" x14ac:dyDescent="0.25">
      <c r="A33" s="141"/>
      <c r="B33" s="151" t="s">
        <v>0</v>
      </c>
      <c r="C33" s="320" t="str">
        <f>'Werk met hierdie sigblad'!C36:D36</f>
        <v>Sagteware</v>
      </c>
      <c r="D33" s="321"/>
      <c r="E33" s="322"/>
      <c r="F33" s="146">
        <f>'Werk met hierdie sigblad'!E36</f>
        <v>0</v>
      </c>
      <c r="G33" s="146">
        <f>'Werk met hierdie sigblad'!H36</f>
        <v>0</v>
      </c>
      <c r="H33" s="146">
        <f>'Werk met hierdie sigblad'!K36</f>
        <v>0</v>
      </c>
      <c r="I33" s="167">
        <f>'Werk met hierdie sigblad'!N36</f>
        <v>0</v>
      </c>
    </row>
    <row r="34" spans="1:9" ht="15.75" thickBot="1" x14ac:dyDescent="0.3">
      <c r="A34" s="141"/>
      <c r="B34" s="142"/>
      <c r="C34" s="142"/>
      <c r="D34" s="142"/>
      <c r="E34" s="142"/>
      <c r="F34" s="143"/>
      <c r="G34" s="143"/>
      <c r="H34" s="143"/>
      <c r="I34" s="143"/>
    </row>
    <row r="35" spans="1:9" ht="15.75" thickBot="1" x14ac:dyDescent="0.3">
      <c r="A35" s="141" t="str">
        <f>'Werk met hierdie sigblad'!A39</f>
        <v>4. Ouditfooie (deur die klient voorgeskryf)</v>
      </c>
      <c r="B35" s="142"/>
      <c r="C35" s="142"/>
      <c r="D35" s="142"/>
      <c r="E35" s="142"/>
      <c r="F35" s="162">
        <f>'Werk met hierdie sigblad'!E39</f>
        <v>0</v>
      </c>
      <c r="G35" s="162">
        <f>'Werk met hierdie sigblad'!H39</f>
        <v>0</v>
      </c>
      <c r="H35" s="162">
        <f>'Werk met hierdie sigblad'!K39</f>
        <v>0</v>
      </c>
      <c r="I35" s="169">
        <f>'Werk met hierdie sigblad'!N39</f>
        <v>0</v>
      </c>
    </row>
    <row r="36" spans="1:9" x14ac:dyDescent="0.25">
      <c r="A36" s="101"/>
      <c r="B36" s="142"/>
      <c r="C36" s="152"/>
      <c r="D36" s="148"/>
      <c r="E36" s="149"/>
      <c r="F36" s="174">
        <f>'Werk met hierdie sigblad'!E40</f>
        <v>0</v>
      </c>
      <c r="G36" s="174">
        <f>'Werk met hierdie sigblad'!H40</f>
        <v>0</v>
      </c>
      <c r="H36" s="174">
        <f>'Werk met hierdie sigblad'!K40</f>
        <v>0</v>
      </c>
      <c r="I36" s="175">
        <f>'Werk met hierdie sigblad'!N40</f>
        <v>0</v>
      </c>
    </row>
    <row r="37" spans="1:9" ht="15.75" thickBot="1" x14ac:dyDescent="0.3">
      <c r="A37" s="141"/>
      <c r="B37" s="142"/>
      <c r="C37" s="142"/>
      <c r="D37" s="142"/>
      <c r="E37" s="142"/>
      <c r="F37" s="143"/>
      <c r="G37" s="143"/>
      <c r="H37" s="143"/>
      <c r="I37" s="170"/>
    </row>
    <row r="38" spans="1:9" ht="15.75" thickBot="1" x14ac:dyDescent="0.3">
      <c r="A38" s="141" t="str">
        <f>'Werk met hierdie sigblad'!A43</f>
        <v>5. Reiskoste, Konferensies, Werkswinkels &amp; seminare</v>
      </c>
      <c r="B38" s="142"/>
      <c r="C38" s="142"/>
      <c r="D38" s="142"/>
      <c r="E38" s="142"/>
      <c r="F38" s="162">
        <f>'Werk met hierdie sigblad'!E43</f>
        <v>0</v>
      </c>
      <c r="G38" s="162">
        <f>'Werk met hierdie sigblad'!H43</f>
        <v>0</v>
      </c>
      <c r="H38" s="162">
        <f>'Werk met hierdie sigblad'!K43</f>
        <v>0</v>
      </c>
      <c r="I38" s="169">
        <f>'Werk met hierdie sigblad'!N43</f>
        <v>0</v>
      </c>
    </row>
    <row r="39" spans="1:9" ht="30.75" customHeight="1" x14ac:dyDescent="0.25">
      <c r="A39" s="141"/>
      <c r="B39" s="91">
        <v>5.0999999999999996</v>
      </c>
      <c r="C39" s="307" t="str">
        <f>'Werk met hierdie sigblad'!C44:D44</f>
        <v>Reiskoste na konferensies &amp; werkswinkels (plaaslik &amp; internasionaal)</v>
      </c>
      <c r="D39" s="308"/>
      <c r="E39" s="308"/>
      <c r="F39" s="174">
        <f>'Werk met hierdie sigblad'!E44</f>
        <v>0</v>
      </c>
      <c r="G39" s="174">
        <f>'Werk met hierdie sigblad'!H44</f>
        <v>0</v>
      </c>
      <c r="H39" s="174">
        <f>'Werk met hierdie sigblad'!K44</f>
        <v>0</v>
      </c>
      <c r="I39" s="175">
        <f>'Werk met hierdie sigblad'!N44</f>
        <v>0</v>
      </c>
    </row>
    <row r="40" spans="1:9" x14ac:dyDescent="0.25">
      <c r="A40" s="141"/>
      <c r="B40" s="91">
        <v>5.2</v>
      </c>
      <c r="C40" s="307" t="str">
        <f>'Werk met hierdie sigblad'!C45:D45</f>
        <v>Veldwerk</v>
      </c>
      <c r="D40" s="308"/>
      <c r="E40" s="308"/>
      <c r="F40" s="146">
        <f>'Werk met hierdie sigblad'!E45</f>
        <v>0</v>
      </c>
      <c r="G40" s="146">
        <f>'Werk met hierdie sigblad'!H45</f>
        <v>0</v>
      </c>
      <c r="H40" s="146">
        <f>'Werk met hierdie sigblad'!K45</f>
        <v>0</v>
      </c>
      <c r="I40" s="167">
        <f>'Werk met hierdie sigblad'!N45</f>
        <v>0</v>
      </c>
    </row>
    <row r="41" spans="1:9" x14ac:dyDescent="0.25">
      <c r="A41" s="141"/>
      <c r="B41" s="91">
        <v>5.3</v>
      </c>
      <c r="C41" s="307" t="str">
        <f>'Werk met hierdie sigblad'!C46:D46</f>
        <v>Verblyfkoste</v>
      </c>
      <c r="D41" s="308"/>
      <c r="E41" s="308"/>
      <c r="F41" s="146">
        <f>'Werk met hierdie sigblad'!E46</f>
        <v>0</v>
      </c>
      <c r="G41" s="146">
        <f>'Werk met hierdie sigblad'!H46</f>
        <v>0</v>
      </c>
      <c r="H41" s="146">
        <f>'Werk met hierdie sigblad'!K46</f>
        <v>0</v>
      </c>
      <c r="I41" s="167">
        <f>'Werk met hierdie sigblad'!N46</f>
        <v>0</v>
      </c>
    </row>
    <row r="42" spans="1:9" ht="15" customHeight="1" x14ac:dyDescent="0.25">
      <c r="A42" s="141"/>
      <c r="B42" s="91">
        <v>5.4</v>
      </c>
      <c r="C42" s="307" t="str">
        <f>'Werk met hierdie sigblad'!C47:D47</f>
        <v>Registrasiekoste</v>
      </c>
      <c r="D42" s="308"/>
      <c r="E42" s="308"/>
      <c r="F42" s="146">
        <f>'Werk met hierdie sigblad'!E47</f>
        <v>0</v>
      </c>
      <c r="G42" s="146">
        <f>'Werk met hierdie sigblad'!H47</f>
        <v>0</v>
      </c>
      <c r="H42" s="146">
        <f>'Werk met hierdie sigblad'!K47</f>
        <v>0</v>
      </c>
      <c r="I42" s="167">
        <f>'Werk met hierdie sigblad'!N47</f>
        <v>0</v>
      </c>
    </row>
    <row r="43" spans="1:9" x14ac:dyDescent="0.25">
      <c r="A43" s="141"/>
      <c r="B43" s="91">
        <v>5.5</v>
      </c>
      <c r="C43" s="307" t="str">
        <f>'Werk met hierdie sigblad'!C48:D48</f>
        <v>Besoeke aan vennote</v>
      </c>
      <c r="D43" s="308"/>
      <c r="E43" s="308"/>
      <c r="F43" s="146">
        <f>'Werk met hierdie sigblad'!E48</f>
        <v>0</v>
      </c>
      <c r="G43" s="146">
        <f>'Werk met hierdie sigblad'!H48</f>
        <v>0</v>
      </c>
      <c r="H43" s="146">
        <f>'Werk met hierdie sigblad'!K48</f>
        <v>0</v>
      </c>
      <c r="I43" s="167">
        <f>'Werk met hierdie sigblad'!N48</f>
        <v>0</v>
      </c>
    </row>
    <row r="44" spans="1:9" ht="15.75" thickBot="1" x14ac:dyDescent="0.3">
      <c r="A44" s="141"/>
      <c r="B44" s="142"/>
      <c r="C44" s="153"/>
      <c r="D44" s="153"/>
      <c r="E44" s="153"/>
      <c r="F44" s="154"/>
      <c r="G44" s="154"/>
      <c r="H44" s="154"/>
      <c r="I44" s="154"/>
    </row>
    <row r="45" spans="1:9" ht="15.75" thickBot="1" x14ac:dyDescent="0.3">
      <c r="A45" s="141" t="str">
        <f>'Werk met hierdie sigblad'!A51</f>
        <v xml:space="preserve">6. Enige ander uitgawes wat direk verband hou met die projek  </v>
      </c>
      <c r="B45" s="142"/>
      <c r="C45" s="153"/>
      <c r="D45" s="153"/>
      <c r="E45" s="153"/>
      <c r="F45" s="162">
        <f>'Werk met hierdie sigblad'!E51</f>
        <v>0</v>
      </c>
      <c r="G45" s="162">
        <f>'Werk met hierdie sigblad'!H51</f>
        <v>0</v>
      </c>
      <c r="H45" s="162">
        <f>'Werk met hierdie sigblad'!K51</f>
        <v>0</v>
      </c>
      <c r="I45" s="162">
        <f>'Werk met hierdie sigblad'!N51</f>
        <v>0</v>
      </c>
    </row>
    <row r="46" spans="1:9" x14ac:dyDescent="0.25">
      <c r="A46" s="141"/>
      <c r="B46" s="82">
        <v>6.1</v>
      </c>
      <c r="C46" s="150" t="str">
        <f>'Werk met hierdie sigblad'!C52:D52</f>
        <v>Winsmarge (Bepaal deur Navorser - Nie verpligtend)</v>
      </c>
      <c r="D46" s="148"/>
      <c r="E46" s="149"/>
      <c r="F46" s="174">
        <f>'Werk met hierdie sigblad'!E52</f>
        <v>0</v>
      </c>
      <c r="G46" s="174">
        <f>'Werk met hierdie sigblad'!H52</f>
        <v>0</v>
      </c>
      <c r="H46" s="174">
        <f>'Werk met hierdie sigblad'!K52</f>
        <v>0</v>
      </c>
      <c r="I46" s="198">
        <f>'Werk met hierdie sigblad'!N52</f>
        <v>0</v>
      </c>
    </row>
    <row r="47" spans="1:9" x14ac:dyDescent="0.25">
      <c r="A47" s="141"/>
      <c r="B47" s="82">
        <v>6.2</v>
      </c>
      <c r="C47" s="150"/>
      <c r="D47" s="148"/>
      <c r="E47" s="149"/>
      <c r="F47" s="146">
        <f>'Werk met hierdie sigblad'!E53</f>
        <v>0</v>
      </c>
      <c r="G47" s="146">
        <f>'Werk met hierdie sigblad'!H53</f>
        <v>0</v>
      </c>
      <c r="H47" s="146">
        <f>'Werk met hierdie sigblad'!K53</f>
        <v>0</v>
      </c>
      <c r="I47" s="199">
        <f>'Werk met hierdie sigblad'!N53</f>
        <v>0</v>
      </c>
    </row>
    <row r="48" spans="1:9" x14ac:dyDescent="0.25">
      <c r="A48" s="141"/>
      <c r="B48" s="82">
        <v>6.3</v>
      </c>
      <c r="C48" s="150"/>
      <c r="D48" s="148"/>
      <c r="E48" s="149"/>
      <c r="F48" s="146">
        <f>'Werk met hierdie sigblad'!E54</f>
        <v>0</v>
      </c>
      <c r="G48" s="146">
        <f>'Werk met hierdie sigblad'!H54</f>
        <v>0</v>
      </c>
      <c r="H48" s="146">
        <f>'Werk met hierdie sigblad'!K54</f>
        <v>0</v>
      </c>
      <c r="I48" s="199">
        <f>'Werk met hierdie sigblad'!N54</f>
        <v>0</v>
      </c>
    </row>
    <row r="49" spans="1:10" ht="15.75" thickBot="1" x14ac:dyDescent="0.3">
      <c r="A49" s="141"/>
      <c r="B49" s="142"/>
      <c r="C49" s="153"/>
      <c r="D49" s="153"/>
      <c r="E49" s="153"/>
      <c r="F49" s="154"/>
      <c r="G49" s="154"/>
      <c r="H49" s="154"/>
      <c r="I49" s="154"/>
    </row>
    <row r="50" spans="1:10" ht="15.75" thickBot="1" x14ac:dyDescent="0.3">
      <c r="A50" s="116" t="str">
        <f>'Werk met hierdie sigblad'!A57</f>
        <v>SUBTOTAAL A (TOTALE DIREKTE KOSTE)</v>
      </c>
      <c r="B50" s="156"/>
      <c r="C50" s="157"/>
      <c r="D50" s="157"/>
      <c r="E50" s="157"/>
      <c r="F50" s="181">
        <f>'Werk met hierdie sigblad'!E57</f>
        <v>0</v>
      </c>
      <c r="G50" s="181">
        <f>'Werk met hierdie sigblad'!H57</f>
        <v>0</v>
      </c>
      <c r="H50" s="181">
        <f>'Werk met hierdie sigblad'!K57</f>
        <v>0</v>
      </c>
      <c r="I50" s="169">
        <f>'Werk met hierdie sigblad'!N57</f>
        <v>0</v>
      </c>
    </row>
    <row r="51" spans="1:10" ht="15.75" thickBot="1" x14ac:dyDescent="0.3">
      <c r="A51" s="141"/>
      <c r="B51" s="142"/>
      <c r="C51" s="153"/>
      <c r="D51" s="153"/>
      <c r="E51" s="153"/>
      <c r="F51" s="154"/>
      <c r="G51" s="154"/>
      <c r="H51" s="154"/>
      <c r="I51" s="154"/>
    </row>
    <row r="52" spans="1:10" ht="15.75" thickBot="1" x14ac:dyDescent="0.3">
      <c r="A52" s="101" t="str">
        <f>'Werk met hierdie sigblad'!A60</f>
        <v>7. DEPARTMENTELE/FAKULTEIT INDIREKTE KOSTE</v>
      </c>
      <c r="B52" s="142"/>
      <c r="C52" s="142"/>
      <c r="D52" s="142"/>
      <c r="E52" s="142"/>
      <c r="F52" s="176">
        <f>'Werk met hierdie sigblad'!E61</f>
        <v>0</v>
      </c>
      <c r="G52" s="177">
        <f>'Werk met hierdie sigblad'!H61</f>
        <v>0</v>
      </c>
      <c r="H52" s="177">
        <f>'Werk met hierdie sigblad'!K61</f>
        <v>0</v>
      </c>
      <c r="I52" s="180">
        <f>'Werk met hierdie sigblad'!N61</f>
        <v>0</v>
      </c>
    </row>
    <row r="53" spans="1:10" ht="30" customHeight="1" x14ac:dyDescent="0.25">
      <c r="A53" s="101"/>
      <c r="B53" s="142">
        <v>7.1</v>
      </c>
      <c r="C53" s="302" t="str">
        <f>'Werk met hierdie sigblad'!C62:D62</f>
        <v>Departementele  marge - (ondersteuningkoste binne departement)</v>
      </c>
      <c r="D53" s="303"/>
      <c r="E53" s="309"/>
      <c r="F53" s="178">
        <f>'Werk met hierdie sigblad'!E62</f>
        <v>0</v>
      </c>
      <c r="G53" s="178">
        <f>'Werk met hierdie sigblad'!H62</f>
        <v>0</v>
      </c>
      <c r="H53" s="178">
        <f>'Werk met hierdie sigblad'!K62</f>
        <v>0</v>
      </c>
      <c r="I53" s="175">
        <f>'Werk met hierdie sigblad'!N62</f>
        <v>0</v>
      </c>
    </row>
    <row r="54" spans="1:10" ht="26.25" customHeight="1" x14ac:dyDescent="0.25">
      <c r="A54" s="101"/>
      <c r="B54" s="142">
        <v>7.2</v>
      </c>
      <c r="C54" s="302" t="str">
        <f>'Werk met hierdie sigblad'!C63:D63</f>
        <v>Addisionele Fakulteitsheffing - (as akademiese voetspoor nie voldoende is nie)</v>
      </c>
      <c r="D54" s="303"/>
      <c r="E54" s="309"/>
      <c r="F54" s="179">
        <f>'Werk met hierdie sigblad'!E63</f>
        <v>0</v>
      </c>
      <c r="G54" s="179">
        <f>'Werk met hierdie sigblad'!H63</f>
        <v>0</v>
      </c>
      <c r="H54" s="179">
        <f>'Werk met hierdie sigblad'!K63</f>
        <v>0</v>
      </c>
      <c r="I54" s="167">
        <f>'Werk met hierdie sigblad'!N63</f>
        <v>0</v>
      </c>
    </row>
    <row r="55" spans="1:10" ht="15.75" thickBot="1" x14ac:dyDescent="0.3">
      <c r="A55" s="141"/>
      <c r="B55" s="142"/>
      <c r="C55" s="155"/>
      <c r="D55" s="155"/>
      <c r="E55" s="155"/>
      <c r="F55" s="154"/>
      <c r="G55" s="154"/>
      <c r="H55" s="154"/>
      <c r="I55" s="154"/>
    </row>
    <row r="56" spans="1:10" ht="15.75" thickBot="1" x14ac:dyDescent="0.3">
      <c r="A56" s="306" t="str">
        <f>'Werk met hierdie sigblad'!A65</f>
        <v>SUBTOTAAL B (TOTALE KOSTE UITGESLUIT BEURSE)</v>
      </c>
      <c r="B56" s="306"/>
      <c r="C56" s="306"/>
      <c r="D56" s="306"/>
      <c r="E56" s="306"/>
      <c r="F56" s="181">
        <f>'Werk met hierdie sigblad'!E65</f>
        <v>0</v>
      </c>
      <c r="G56" s="181">
        <f>'Werk met hierdie sigblad'!H65</f>
        <v>0</v>
      </c>
      <c r="H56" s="181">
        <f>'Werk met hierdie sigblad'!K65</f>
        <v>0</v>
      </c>
      <c r="I56" s="169">
        <f>'Werk met hierdie sigblad'!N65</f>
        <v>0</v>
      </c>
    </row>
    <row r="57" spans="1:10" x14ac:dyDescent="0.2">
      <c r="A57" s="67"/>
      <c r="B57" s="142"/>
      <c r="C57" s="142"/>
      <c r="D57" s="142"/>
      <c r="E57" s="142"/>
      <c r="F57" s="143"/>
      <c r="G57" s="143"/>
      <c r="H57" s="143"/>
      <c r="I57" s="143"/>
    </row>
    <row r="58" spans="1:10" ht="15.75" thickBot="1" x14ac:dyDescent="0.3">
      <c r="A58" s="141" t="str">
        <f>'Werk met hierdie sigblad'!A67</f>
        <v>8. IKVK (Indirekte Kosteverhalingskoers)</v>
      </c>
      <c r="B58" s="142"/>
      <c r="C58" s="142"/>
      <c r="D58" s="142"/>
      <c r="E58" s="142"/>
      <c r="F58" s="143"/>
      <c r="G58" s="143"/>
      <c r="H58" s="143"/>
      <c r="I58" s="143"/>
    </row>
    <row r="59" spans="1:10" ht="37.5" customHeight="1" thickBot="1" x14ac:dyDescent="0.3">
      <c r="A59" s="141"/>
      <c r="B59" s="142"/>
      <c r="C59" s="304" t="str">
        <f>'Werk met hierdie sigblad'!C68:D68</f>
        <v>20.5% van Totale Koste (Subtotaal B) of 17% van faktuurbedrag (uitgesluit IE Oordragfooi en beurse - Subtotaal C)</v>
      </c>
      <c r="D59" s="305"/>
      <c r="E59" s="305"/>
      <c r="F59" s="179">
        <f>'Werk met hierdie sigblad'!E68</f>
        <v>0</v>
      </c>
      <c r="G59" s="179">
        <f>'Werk met hierdie sigblad'!H68</f>
        <v>0</v>
      </c>
      <c r="H59" s="182">
        <f>'Werk met hierdie sigblad'!K68</f>
        <v>0</v>
      </c>
      <c r="I59" s="183">
        <f>'Werk met hierdie sigblad'!N68</f>
        <v>0</v>
      </c>
      <c r="J59" s="4"/>
    </row>
    <row r="60" spans="1:10" ht="15.75" thickBot="1" x14ac:dyDescent="0.3">
      <c r="A60" s="141"/>
      <c r="B60" s="142"/>
      <c r="C60" s="153"/>
      <c r="D60" s="153"/>
      <c r="E60" s="153"/>
      <c r="F60" s="154"/>
      <c r="G60" s="154"/>
      <c r="H60" s="154"/>
      <c r="I60" s="154"/>
    </row>
    <row r="61" spans="1:10" ht="15.75" thickBot="1" x14ac:dyDescent="0.3">
      <c r="A61" s="116" t="str">
        <f>'Werk met hierdie sigblad'!A70</f>
        <v>SUBTOTAAL C</v>
      </c>
      <c r="B61" s="156"/>
      <c r="C61" s="157"/>
      <c r="D61" s="157"/>
      <c r="E61" s="157"/>
      <c r="F61" s="184">
        <f>'Werk met hierdie sigblad'!E70</f>
        <v>0</v>
      </c>
      <c r="G61" s="184">
        <f>'Werk met hierdie sigblad'!H70</f>
        <v>0</v>
      </c>
      <c r="H61" s="184">
        <f>'Werk met hierdie sigblad'!K70</f>
        <v>0</v>
      </c>
      <c r="I61" s="169">
        <f>'Werk met hierdie sigblad'!N70</f>
        <v>0</v>
      </c>
    </row>
    <row r="62" spans="1:10" ht="13.5" customHeight="1" x14ac:dyDescent="0.25">
      <c r="A62" s="141"/>
      <c r="B62" s="142"/>
      <c r="C62" s="153"/>
      <c r="D62" s="153"/>
      <c r="E62" s="153"/>
      <c r="F62" s="154"/>
      <c r="G62" s="154"/>
      <c r="H62" s="154"/>
      <c r="I62" s="154"/>
    </row>
    <row r="63" spans="1:10" ht="15.75" thickBot="1" x14ac:dyDescent="0.3">
      <c r="A63" s="185" t="str">
        <f>'Werk met hierdie sigblad'!A72</f>
        <v>9. IE Oordragfooi</v>
      </c>
      <c r="B63" s="142"/>
      <c r="C63" s="153"/>
      <c r="D63" s="153"/>
      <c r="E63" s="153"/>
      <c r="F63" s="154"/>
      <c r="G63" s="154"/>
      <c r="H63" s="154"/>
      <c r="I63" s="154"/>
    </row>
    <row r="64" spans="1:10" ht="15.75" thickBot="1" x14ac:dyDescent="0.3">
      <c r="A64" s="120"/>
      <c r="B64" s="80"/>
      <c r="C64" s="158" t="s">
        <v>68</v>
      </c>
      <c r="D64" s="159"/>
      <c r="E64" s="160"/>
      <c r="F64" s="186">
        <f>'Werk met hierdie sigblad'!E73</f>
        <v>0</v>
      </c>
      <c r="G64" s="186">
        <f>'Werk met hierdie sigblad'!H73</f>
        <v>0</v>
      </c>
      <c r="H64" s="187">
        <f>'Werk met hierdie sigblad'!K73</f>
        <v>0</v>
      </c>
      <c r="I64" s="188">
        <f>'Werk met hierdie sigblad'!N73</f>
        <v>0</v>
      </c>
    </row>
    <row r="65" spans="1:11" ht="15.75" thickBot="1" x14ac:dyDescent="0.3">
      <c r="A65" s="141"/>
      <c r="B65" s="142"/>
      <c r="C65" s="153"/>
      <c r="D65" s="153"/>
      <c r="E65" s="153"/>
      <c r="F65" s="154"/>
      <c r="G65" s="154"/>
      <c r="H65" s="154"/>
      <c r="I65" s="154"/>
    </row>
    <row r="66" spans="1:11" ht="15.75" thickBot="1" x14ac:dyDescent="0.3">
      <c r="A66" s="189" t="str">
        <f>'Werk met hierdie sigblad'!A75</f>
        <v>SUBTOTAAL D</v>
      </c>
      <c r="B66" s="190"/>
      <c r="C66" s="191"/>
      <c r="D66" s="191"/>
      <c r="E66" s="191"/>
      <c r="F66" s="184">
        <f>'Werk met hierdie sigblad'!E75</f>
        <v>0</v>
      </c>
      <c r="G66" s="184">
        <f>'Werk met hierdie sigblad'!H75</f>
        <v>0</v>
      </c>
      <c r="H66" s="184">
        <f>'Werk met hierdie sigblad'!K75</f>
        <v>0</v>
      </c>
      <c r="I66" s="169">
        <f>'Werk met hierdie sigblad'!N75</f>
        <v>0</v>
      </c>
      <c r="K66" s="200">
        <f>I66-I64-I59-I52-I45-I38-I35-I23-I18-I5</f>
        <v>0</v>
      </c>
    </row>
    <row r="67" spans="1:11" x14ac:dyDescent="0.25">
      <c r="A67" s="141"/>
      <c r="B67" s="142"/>
      <c r="C67" s="153"/>
      <c r="D67" s="153"/>
      <c r="E67" s="153"/>
      <c r="F67" s="154"/>
      <c r="G67" s="154"/>
      <c r="H67" s="154"/>
      <c r="I67" s="154"/>
    </row>
    <row r="68" spans="1:11" ht="15.75" thickBot="1" x14ac:dyDescent="0.3">
      <c r="A68" s="141" t="str">
        <f>'Werk met hierdie sigblad'!A77</f>
        <v>10. BTW</v>
      </c>
      <c r="B68" s="142"/>
      <c r="C68" s="153"/>
      <c r="D68" s="153"/>
      <c r="E68" s="153"/>
      <c r="F68" s="154"/>
      <c r="G68" s="154"/>
      <c r="H68" s="154"/>
      <c r="I68" s="154"/>
    </row>
    <row r="69" spans="1:11" ht="15.75" thickBot="1" x14ac:dyDescent="0.3">
      <c r="A69" s="141"/>
      <c r="B69" s="80"/>
      <c r="C69" s="131" t="str">
        <f>'Werk met hierdie sigblad'!C78</f>
        <v>14% van subtotaal D</v>
      </c>
      <c r="D69" s="148"/>
      <c r="E69" s="148"/>
      <c r="F69" s="179">
        <f>'Werk met hierdie sigblad'!E78</f>
        <v>0</v>
      </c>
      <c r="G69" s="179">
        <f>'Werk met hierdie sigblad'!H78</f>
        <v>0</v>
      </c>
      <c r="H69" s="182">
        <f>'Werk met hierdie sigblad'!K78</f>
        <v>0</v>
      </c>
      <c r="I69" s="183">
        <f>'Werk met hierdie sigblad'!N78</f>
        <v>0</v>
      </c>
    </row>
    <row r="70" spans="1:11" ht="15.75" thickBot="1" x14ac:dyDescent="0.3">
      <c r="A70" s="141"/>
      <c r="B70" s="142"/>
      <c r="C70" s="161"/>
      <c r="D70" s="153"/>
      <c r="E70" s="153"/>
      <c r="F70" s="192"/>
      <c r="G70" s="192"/>
      <c r="H70" s="192"/>
      <c r="I70" s="192"/>
    </row>
    <row r="71" spans="1:11" ht="15.75" thickBot="1" x14ac:dyDescent="0.3">
      <c r="A71" s="141" t="str">
        <f>'Werk met hierdie sigblad'!A81</f>
        <v>11. Beurse</v>
      </c>
      <c r="B71" s="142"/>
      <c r="C71" s="142"/>
      <c r="D71" s="142"/>
      <c r="E71" s="142"/>
      <c r="F71" s="162">
        <f>'Werk met hierdie sigblad'!E81</f>
        <v>0</v>
      </c>
      <c r="G71" s="162">
        <f>'Werk met hierdie sigblad'!H81</f>
        <v>0</v>
      </c>
      <c r="H71" s="162">
        <f>'Werk met hierdie sigblad'!K81</f>
        <v>0</v>
      </c>
      <c r="I71" s="169">
        <f>'Werk met hierdie sigblad'!N81</f>
        <v>0</v>
      </c>
      <c r="K71" s="15"/>
    </row>
    <row r="72" spans="1:11" x14ac:dyDescent="0.25">
      <c r="A72" s="141"/>
      <c r="B72" s="80">
        <v>11.1</v>
      </c>
      <c r="C72" s="147" t="str">
        <f>'Werk met hierdie sigblad'!C82</f>
        <v>Voorgraadse Beurse</v>
      </c>
      <c r="D72" s="148"/>
      <c r="E72" s="149"/>
      <c r="F72" s="163">
        <f>'Werk met hierdie sigblad'!E82</f>
        <v>0</v>
      </c>
      <c r="G72" s="163">
        <f>'Werk met hierdie sigblad'!H82</f>
        <v>0</v>
      </c>
      <c r="H72" s="163">
        <f>'Werk met hierdie sigblad'!K82</f>
        <v>0</v>
      </c>
      <c r="I72" s="164">
        <f>'Werk met hierdie sigblad'!N82</f>
        <v>0</v>
      </c>
    </row>
    <row r="73" spans="1:11" x14ac:dyDescent="0.25">
      <c r="A73" s="141"/>
      <c r="B73" s="80">
        <v>11.2</v>
      </c>
      <c r="C73" s="147" t="str">
        <f>'Werk met hierdie sigblad'!C83</f>
        <v>Nagraadse Beurse</v>
      </c>
      <c r="D73" s="148"/>
      <c r="E73" s="149"/>
      <c r="F73" s="146">
        <f>'Werk met hierdie sigblad'!E83</f>
        <v>0</v>
      </c>
      <c r="G73" s="146">
        <f>'Werk met hierdie sigblad'!H83</f>
        <v>0</v>
      </c>
      <c r="H73" s="146">
        <f>'Werk met hierdie sigblad'!K83</f>
        <v>0</v>
      </c>
      <c r="I73" s="165">
        <f>'Werk met hierdie sigblad'!N83</f>
        <v>0</v>
      </c>
      <c r="K73" s="15"/>
    </row>
    <row r="74" spans="1:11" ht="13.5" thickBot="1" x14ac:dyDescent="0.25">
      <c r="A74" s="62"/>
      <c r="B74" s="17"/>
      <c r="C74" s="17"/>
      <c r="D74" s="17"/>
      <c r="E74" s="17"/>
      <c r="F74" s="193"/>
      <c r="G74" s="193"/>
      <c r="H74" s="193"/>
      <c r="I74" s="195"/>
      <c r="K74" s="15"/>
    </row>
    <row r="75" spans="1:11" ht="14.25" thickTop="1" thickBot="1" x14ac:dyDescent="0.25">
      <c r="A75" s="63" t="str">
        <f>'Werk met hierdie sigblad'!A85</f>
        <v>VOLKOSTE VAN KONTRAK</v>
      </c>
      <c r="B75" s="61"/>
      <c r="C75" s="61"/>
      <c r="D75" s="61"/>
      <c r="E75" s="61"/>
      <c r="F75" s="194">
        <f>'Werk met hierdie sigblad'!E85</f>
        <v>0</v>
      </c>
      <c r="G75" s="194">
        <f>'Werk met hierdie sigblad'!H85</f>
        <v>0</v>
      </c>
      <c r="H75" s="194">
        <f>'Werk met hierdie sigblad'!K85</f>
        <v>0</v>
      </c>
      <c r="I75" s="194">
        <f>'Werk met hierdie sigblad'!N85</f>
        <v>0</v>
      </c>
      <c r="K75" s="200">
        <f>I75-I71-I69-I66</f>
        <v>0</v>
      </c>
    </row>
    <row r="76" spans="1:11" ht="15.75" thickTop="1" x14ac:dyDescent="0.25"/>
    <row r="77" spans="1:11" ht="12.75" x14ac:dyDescent="0.2">
      <c r="A77" s="19"/>
      <c r="B77" s="20"/>
      <c r="C77" s="20"/>
      <c r="D77" s="20"/>
      <c r="E77" s="20"/>
      <c r="F77" s="20"/>
      <c r="G77" s="20"/>
      <c r="H77" s="20"/>
      <c r="I77" s="20"/>
    </row>
    <row r="78" spans="1:11" ht="12.75" x14ac:dyDescent="0.2">
      <c r="A78" s="20"/>
      <c r="B78" s="20"/>
      <c r="C78" s="20"/>
      <c r="D78" s="20"/>
      <c r="E78" s="20"/>
      <c r="F78" s="20"/>
      <c r="G78" s="20"/>
      <c r="H78" s="20"/>
      <c r="I78" s="20"/>
    </row>
  </sheetData>
  <customSheetViews>
    <customSheetView guid="{E97FE7A0-8B0E-4EB0-B4EE-C987DDE3C888}" fitToPage="1">
      <pane xSplit="5" ySplit="3" topLeftCell="F4" activePane="bottomRight" state="frozen"/>
      <selection pane="bottomRight" activeCell="M72" sqref="M72"/>
      <rowBreaks count="1" manualBreakCount="1">
        <brk id="65" max="8" man="1"/>
      </rowBreaks>
      <pageMargins left="0.74803149606299213" right="0.74803149606299213" top="0.98425196850393704" bottom="0.98425196850393704" header="0.51181102362204722" footer="0.51181102362204722"/>
      <printOptions horizontalCentered="1"/>
      <pageSetup paperSize="9" scale="67" orientation="portrait" r:id="rId1"/>
      <headerFooter alignWithMargins="0"/>
    </customSheetView>
  </customSheetViews>
  <mergeCells count="25">
    <mergeCell ref="A1:I1"/>
    <mergeCell ref="C39:E39"/>
    <mergeCell ref="C42:E42"/>
    <mergeCell ref="A4:E4"/>
    <mergeCell ref="C6:E6"/>
    <mergeCell ref="C7:E7"/>
    <mergeCell ref="C8:E8"/>
    <mergeCell ref="C9:E9"/>
    <mergeCell ref="C10:E10"/>
    <mergeCell ref="C11:E11"/>
    <mergeCell ref="C12:E12"/>
    <mergeCell ref="C25:E25"/>
    <mergeCell ref="C26:E26"/>
    <mergeCell ref="C33:E33"/>
    <mergeCell ref="C13:E13"/>
    <mergeCell ref="C14:E14"/>
    <mergeCell ref="C15:E15"/>
    <mergeCell ref="C16:E16"/>
    <mergeCell ref="C59:E59"/>
    <mergeCell ref="A56:E56"/>
    <mergeCell ref="C40:E40"/>
    <mergeCell ref="C41:E41"/>
    <mergeCell ref="C43:E43"/>
    <mergeCell ref="C53:E53"/>
    <mergeCell ref="C54:E54"/>
  </mergeCells>
  <phoneticPr fontId="5" type="noConversion"/>
  <printOptions horizontalCentered="1"/>
  <pageMargins left="0.74803149606299213" right="0.74803149606299213" top="0.98425196850393704" bottom="0.98425196850393704" header="0.51181102362204722" footer="0.51181102362204722"/>
  <pageSetup paperSize="9" scale="59" orientation="portrait" r:id="rId2"/>
  <headerFooter alignWithMargins="0"/>
  <rowBreaks count="1" manualBreakCount="1">
    <brk id="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23"/>
  <sheetViews>
    <sheetView showGridLines="0" tabSelected="1" zoomScaleNormal="100" workbookViewId="0">
      <selection activeCell="D25" sqref="D25"/>
    </sheetView>
  </sheetViews>
  <sheetFormatPr defaultRowHeight="14.25" x14ac:dyDescent="0.2"/>
  <cols>
    <col min="1" max="1" width="13.42578125" style="232" customWidth="1"/>
    <col min="2" max="2" width="5.42578125" style="233" customWidth="1"/>
    <col min="3" max="3" width="25.7109375" style="232" customWidth="1"/>
    <col min="4" max="5" width="20.7109375" style="232" customWidth="1"/>
    <col min="6" max="6" width="10" style="232" hidden="1" customWidth="1"/>
    <col min="7" max="7" width="9.85546875" style="232" hidden="1" customWidth="1"/>
    <col min="8" max="8" width="9.5703125" style="232" hidden="1" customWidth="1"/>
    <col min="9" max="9" width="10.28515625" style="232" hidden="1" customWidth="1"/>
    <col min="10" max="10" width="10" style="232" hidden="1" customWidth="1"/>
    <col min="11" max="12" width="11" style="232" hidden="1" customWidth="1"/>
    <col min="13" max="13" width="9.7109375" style="232" customWidth="1"/>
    <col min="14" max="16" width="13.7109375" style="232" customWidth="1"/>
    <col min="17" max="16384" width="9.140625" style="232"/>
  </cols>
  <sheetData>
    <row r="1" spans="1:17" ht="15" x14ac:dyDescent="0.25">
      <c r="B1" s="232"/>
      <c r="C1" s="234" t="s">
        <v>116</v>
      </c>
    </row>
    <row r="2" spans="1:17" ht="15" thickBot="1" x14ac:dyDescent="0.25"/>
    <row r="3" spans="1:17" ht="15.75" thickBot="1" x14ac:dyDescent="0.3">
      <c r="C3" s="264" t="s">
        <v>105</v>
      </c>
      <c r="D3" s="265"/>
      <c r="E3" s="265"/>
      <c r="F3" s="265"/>
      <c r="G3" s="265"/>
      <c r="H3" s="265"/>
      <c r="I3" s="265"/>
      <c r="J3" s="265"/>
      <c r="K3" s="265"/>
      <c r="L3" s="265"/>
      <c r="M3" s="265"/>
      <c r="N3" s="235">
        <v>2016</v>
      </c>
      <c r="O3" s="236">
        <v>2017</v>
      </c>
      <c r="P3" s="237">
        <v>2018</v>
      </c>
    </row>
    <row r="4" spans="1:17" ht="50.25" customHeight="1" thickBot="1" x14ac:dyDescent="0.25">
      <c r="C4" s="258" t="s">
        <v>16</v>
      </c>
      <c r="D4" s="259" t="s">
        <v>88</v>
      </c>
      <c r="E4" s="260" t="s">
        <v>96</v>
      </c>
      <c r="F4" s="259" t="s">
        <v>89</v>
      </c>
      <c r="G4" s="259" t="s">
        <v>90</v>
      </c>
      <c r="H4" s="259" t="s">
        <v>91</v>
      </c>
      <c r="I4" s="259" t="s">
        <v>92</v>
      </c>
      <c r="J4" s="259" t="s">
        <v>93</v>
      </c>
      <c r="K4" s="259" t="s">
        <v>94</v>
      </c>
      <c r="L4" s="259" t="s">
        <v>95</v>
      </c>
      <c r="M4" s="260" t="s">
        <v>114</v>
      </c>
      <c r="N4" s="261" t="s">
        <v>97</v>
      </c>
      <c r="O4" s="262" t="s">
        <v>98</v>
      </c>
      <c r="P4" s="263" t="s">
        <v>98</v>
      </c>
    </row>
    <row r="5" spans="1:17" x14ac:dyDescent="0.2">
      <c r="C5" s="271" t="s">
        <v>106</v>
      </c>
      <c r="D5" s="273">
        <v>429888</v>
      </c>
      <c r="E5" s="273">
        <f>D5*1.25</f>
        <v>537360</v>
      </c>
      <c r="F5" s="255"/>
      <c r="G5" s="255"/>
      <c r="H5" s="255"/>
      <c r="I5" s="255"/>
      <c r="J5" s="255"/>
      <c r="K5" s="255"/>
      <c r="L5" s="255"/>
      <c r="M5" s="254">
        <f>37.5*52</f>
        <v>1950</v>
      </c>
      <c r="N5" s="256">
        <f>D5/M5</f>
        <v>220.45538461538462</v>
      </c>
      <c r="O5" s="257">
        <f>N5*1.06</f>
        <v>233.6827076923077</v>
      </c>
      <c r="P5" s="266">
        <f>O5*1.06</f>
        <v>247.70367015384619</v>
      </c>
      <c r="Q5" s="253"/>
    </row>
    <row r="6" spans="1:17" x14ac:dyDescent="0.2">
      <c r="C6" s="272" t="s">
        <v>109</v>
      </c>
      <c r="D6" s="274">
        <v>559260</v>
      </c>
      <c r="E6" s="274">
        <f t="shared" ref="E6:E23" si="0">D6*1.25</f>
        <v>699075</v>
      </c>
      <c r="F6" s="239"/>
      <c r="G6" s="239"/>
      <c r="H6" s="239"/>
      <c r="I6" s="239"/>
      <c r="J6" s="239"/>
      <c r="K6" s="239"/>
      <c r="L6" s="239"/>
      <c r="M6" s="240">
        <f t="shared" ref="M6:M23" si="1">37.5*52</f>
        <v>1950</v>
      </c>
      <c r="N6" s="241">
        <f t="shared" ref="N6:N23" si="2">D6/M6</f>
        <v>286.8</v>
      </c>
      <c r="O6" s="242">
        <f t="shared" ref="O6:P23" si="3">N6*1.06</f>
        <v>304.00800000000004</v>
      </c>
      <c r="P6" s="267">
        <f t="shared" si="3"/>
        <v>322.24848000000003</v>
      </c>
      <c r="Q6" s="253"/>
    </row>
    <row r="7" spans="1:17" x14ac:dyDescent="0.2">
      <c r="A7" s="232" t="s">
        <v>99</v>
      </c>
      <c r="C7" s="272" t="s">
        <v>108</v>
      </c>
      <c r="D7" s="274">
        <v>693468</v>
      </c>
      <c r="E7" s="274">
        <f t="shared" si="0"/>
        <v>866835</v>
      </c>
      <c r="F7" s="239"/>
      <c r="G7" s="239"/>
      <c r="H7" s="239"/>
      <c r="I7" s="239"/>
      <c r="J7" s="239"/>
      <c r="K7" s="239"/>
      <c r="L7" s="239"/>
      <c r="M7" s="240">
        <f t="shared" si="1"/>
        <v>1950</v>
      </c>
      <c r="N7" s="241">
        <f t="shared" si="2"/>
        <v>355.62461538461537</v>
      </c>
      <c r="O7" s="242">
        <f t="shared" si="3"/>
        <v>376.96209230769233</v>
      </c>
      <c r="P7" s="267">
        <f t="shared" si="3"/>
        <v>399.5798178461539</v>
      </c>
      <c r="Q7" s="253"/>
    </row>
    <row r="8" spans="1:17" x14ac:dyDescent="0.2">
      <c r="C8" s="272" t="s">
        <v>107</v>
      </c>
      <c r="D8" s="274">
        <v>827760</v>
      </c>
      <c r="E8" s="274">
        <f t="shared" si="0"/>
        <v>1034700</v>
      </c>
      <c r="F8" s="239"/>
      <c r="G8" s="239"/>
      <c r="H8" s="239"/>
      <c r="I8" s="239"/>
      <c r="J8" s="239"/>
      <c r="K8" s="239"/>
      <c r="L8" s="239"/>
      <c r="M8" s="240">
        <f t="shared" si="1"/>
        <v>1950</v>
      </c>
      <c r="N8" s="241">
        <f t="shared" si="2"/>
        <v>424.49230769230769</v>
      </c>
      <c r="O8" s="242">
        <f t="shared" si="3"/>
        <v>449.96184615384618</v>
      </c>
      <c r="P8" s="267">
        <f t="shared" si="3"/>
        <v>476.959556923077</v>
      </c>
      <c r="Q8" s="253"/>
    </row>
    <row r="9" spans="1:17" x14ac:dyDescent="0.2">
      <c r="C9" s="238" t="s">
        <v>110</v>
      </c>
      <c r="D9" s="274">
        <v>1013088</v>
      </c>
      <c r="E9" s="274">
        <f t="shared" si="0"/>
        <v>1266360</v>
      </c>
      <c r="F9" s="239"/>
      <c r="G9" s="239"/>
      <c r="H9" s="239"/>
      <c r="I9" s="239"/>
      <c r="J9" s="239"/>
      <c r="K9" s="239"/>
      <c r="L9" s="239"/>
      <c r="M9" s="240">
        <f t="shared" si="1"/>
        <v>1950</v>
      </c>
      <c r="N9" s="241">
        <f>D9/M9</f>
        <v>519.53230769230765</v>
      </c>
      <c r="O9" s="242">
        <f t="shared" si="3"/>
        <v>550.70424615384616</v>
      </c>
      <c r="P9" s="267">
        <f t="shared" si="3"/>
        <v>583.74650092307695</v>
      </c>
      <c r="Q9" s="253"/>
    </row>
    <row r="10" spans="1:17" x14ac:dyDescent="0.2">
      <c r="C10" s="238" t="s">
        <v>111</v>
      </c>
      <c r="D10" s="274">
        <v>1123200</v>
      </c>
      <c r="E10" s="274">
        <f t="shared" si="0"/>
        <v>1404000</v>
      </c>
      <c r="F10" s="239"/>
      <c r="G10" s="239"/>
      <c r="H10" s="239"/>
      <c r="I10" s="239"/>
      <c r="J10" s="239"/>
      <c r="K10" s="239"/>
      <c r="L10" s="239"/>
      <c r="M10" s="240">
        <f t="shared" si="1"/>
        <v>1950</v>
      </c>
      <c r="N10" s="241">
        <f>D10/M10</f>
        <v>576</v>
      </c>
      <c r="O10" s="242">
        <f t="shared" si="3"/>
        <v>610.56000000000006</v>
      </c>
      <c r="P10" s="267">
        <f t="shared" si="3"/>
        <v>647.19360000000006</v>
      </c>
      <c r="Q10" s="253"/>
    </row>
    <row r="11" spans="1:17" ht="4.5" customHeight="1" x14ac:dyDescent="0.2">
      <c r="C11" s="268"/>
      <c r="D11" s="275"/>
      <c r="E11" s="275"/>
      <c r="F11" s="243"/>
      <c r="G11" s="243"/>
      <c r="H11" s="243"/>
      <c r="I11" s="243"/>
      <c r="J11" s="243"/>
      <c r="K11" s="243"/>
      <c r="L11" s="243"/>
      <c r="M11" s="244"/>
      <c r="N11" s="245"/>
      <c r="O11" s="246"/>
      <c r="P11" s="245"/>
      <c r="Q11" s="253"/>
    </row>
    <row r="12" spans="1:17" x14ac:dyDescent="0.2">
      <c r="C12" s="247" t="s">
        <v>113</v>
      </c>
      <c r="D12" s="276">
        <v>78336</v>
      </c>
      <c r="E12" s="274">
        <f t="shared" ref="E12" si="4">D12*1.25</f>
        <v>97920</v>
      </c>
      <c r="F12" s="248"/>
      <c r="G12" s="239"/>
      <c r="H12" s="248"/>
      <c r="I12" s="248"/>
      <c r="J12" s="248"/>
      <c r="K12" s="248"/>
      <c r="L12" s="248"/>
      <c r="M12" s="240">
        <f t="shared" si="1"/>
        <v>1950</v>
      </c>
      <c r="N12" s="241">
        <f t="shared" ref="N12" si="5">D12/M12</f>
        <v>40.17230769230769</v>
      </c>
      <c r="O12" s="242">
        <f t="shared" ref="O12" si="6">N12*1.06</f>
        <v>42.582646153846156</v>
      </c>
      <c r="P12" s="267">
        <f t="shared" ref="P12" si="7">O12*1.06</f>
        <v>45.137604923076928</v>
      </c>
      <c r="Q12" s="253"/>
    </row>
    <row r="13" spans="1:17" x14ac:dyDescent="0.2">
      <c r="C13" s="247" t="s">
        <v>112</v>
      </c>
      <c r="D13" s="276">
        <v>110948</v>
      </c>
      <c r="E13" s="274">
        <f t="shared" si="0"/>
        <v>138685</v>
      </c>
      <c r="F13" s="248"/>
      <c r="G13" s="239"/>
      <c r="H13" s="248"/>
      <c r="I13" s="248"/>
      <c r="J13" s="248"/>
      <c r="K13" s="248"/>
      <c r="L13" s="248"/>
      <c r="M13" s="240">
        <f t="shared" si="1"/>
        <v>1950</v>
      </c>
      <c r="N13" s="241">
        <f t="shared" si="2"/>
        <v>56.896410256410256</v>
      </c>
      <c r="O13" s="242">
        <f t="shared" si="3"/>
        <v>60.310194871794877</v>
      </c>
      <c r="P13" s="267">
        <f t="shared" si="3"/>
        <v>63.928806564102572</v>
      </c>
      <c r="Q13" s="253"/>
    </row>
    <row r="14" spans="1:17" x14ac:dyDescent="0.2">
      <c r="C14" s="247" t="s">
        <v>6</v>
      </c>
      <c r="D14" s="276">
        <v>133138</v>
      </c>
      <c r="E14" s="274">
        <f t="shared" si="0"/>
        <v>166422.5</v>
      </c>
      <c r="F14" s="248"/>
      <c r="G14" s="239"/>
      <c r="H14" s="248"/>
      <c r="I14" s="248"/>
      <c r="J14" s="248"/>
      <c r="K14" s="248"/>
      <c r="L14" s="248"/>
      <c r="M14" s="240">
        <f t="shared" si="1"/>
        <v>1950</v>
      </c>
      <c r="N14" s="241">
        <f t="shared" si="2"/>
        <v>68.275897435897434</v>
      </c>
      <c r="O14" s="242">
        <f t="shared" si="3"/>
        <v>72.372451282051287</v>
      </c>
      <c r="P14" s="267">
        <f t="shared" si="3"/>
        <v>76.714798358974363</v>
      </c>
      <c r="Q14" s="253"/>
    </row>
    <row r="15" spans="1:17" x14ac:dyDescent="0.2">
      <c r="C15" s="247" t="s">
        <v>7</v>
      </c>
      <c r="D15" s="276">
        <v>159765</v>
      </c>
      <c r="E15" s="274">
        <f t="shared" si="0"/>
        <v>199706.25</v>
      </c>
      <c r="F15" s="248"/>
      <c r="G15" s="239"/>
      <c r="H15" s="248"/>
      <c r="I15" s="248"/>
      <c r="J15" s="248"/>
      <c r="K15" s="248"/>
      <c r="L15" s="248"/>
      <c r="M15" s="240">
        <f t="shared" si="1"/>
        <v>1950</v>
      </c>
      <c r="N15" s="241">
        <f t="shared" si="2"/>
        <v>81.930769230769229</v>
      </c>
      <c r="O15" s="242">
        <f t="shared" si="3"/>
        <v>86.84661538461539</v>
      </c>
      <c r="P15" s="267">
        <f t="shared" si="3"/>
        <v>92.057412307692317</v>
      </c>
      <c r="Q15" s="253"/>
    </row>
    <row r="16" spans="1:17" x14ac:dyDescent="0.2">
      <c r="C16" s="247" t="s">
        <v>8</v>
      </c>
      <c r="D16" s="276">
        <v>191718</v>
      </c>
      <c r="E16" s="274">
        <f t="shared" si="0"/>
        <v>239647.5</v>
      </c>
      <c r="F16" s="248"/>
      <c r="G16" s="239"/>
      <c r="H16" s="248"/>
      <c r="I16" s="248"/>
      <c r="J16" s="248"/>
      <c r="K16" s="248"/>
      <c r="L16" s="248"/>
      <c r="M16" s="240">
        <f t="shared" si="1"/>
        <v>1950</v>
      </c>
      <c r="N16" s="241">
        <f t="shared" si="2"/>
        <v>98.316923076923075</v>
      </c>
      <c r="O16" s="242">
        <f t="shared" si="3"/>
        <v>104.21593846153847</v>
      </c>
      <c r="P16" s="267">
        <f t="shared" si="3"/>
        <v>110.46889476923079</v>
      </c>
      <c r="Q16" s="253"/>
    </row>
    <row r="17" spans="1:17" x14ac:dyDescent="0.2">
      <c r="C17" s="247" t="s">
        <v>9</v>
      </c>
      <c r="D17" s="276">
        <v>234855</v>
      </c>
      <c r="E17" s="274">
        <f t="shared" si="0"/>
        <v>293568.75</v>
      </c>
      <c r="F17" s="248"/>
      <c r="G17" s="239"/>
      <c r="H17" s="248"/>
      <c r="I17" s="248"/>
      <c r="J17" s="248"/>
      <c r="K17" s="248"/>
      <c r="L17" s="248"/>
      <c r="M17" s="240">
        <f t="shared" si="1"/>
        <v>1950</v>
      </c>
      <c r="N17" s="241">
        <f t="shared" si="2"/>
        <v>120.43846153846154</v>
      </c>
      <c r="O17" s="242">
        <f t="shared" si="3"/>
        <v>127.66476923076924</v>
      </c>
      <c r="P17" s="267">
        <f t="shared" si="3"/>
        <v>135.3246553846154</v>
      </c>
      <c r="Q17" s="253"/>
    </row>
    <row r="18" spans="1:17" x14ac:dyDescent="0.2">
      <c r="A18" s="232" t="s">
        <v>100</v>
      </c>
      <c r="C18" s="247" t="s">
        <v>10</v>
      </c>
      <c r="D18" s="276">
        <v>291240</v>
      </c>
      <c r="E18" s="274">
        <f t="shared" si="0"/>
        <v>364050</v>
      </c>
      <c r="F18" s="248"/>
      <c r="G18" s="248"/>
      <c r="H18" s="248"/>
      <c r="I18" s="248"/>
      <c r="J18" s="248"/>
      <c r="K18" s="248"/>
      <c r="L18" s="248"/>
      <c r="M18" s="240">
        <f t="shared" si="1"/>
        <v>1950</v>
      </c>
      <c r="N18" s="241">
        <f t="shared" si="2"/>
        <v>149.35384615384615</v>
      </c>
      <c r="O18" s="242">
        <f t="shared" si="3"/>
        <v>158.31507692307693</v>
      </c>
      <c r="P18" s="267">
        <f t="shared" si="3"/>
        <v>167.81398153846155</v>
      </c>
      <c r="Q18" s="253"/>
    </row>
    <row r="19" spans="1:17" x14ac:dyDescent="0.2">
      <c r="C19" s="247" t="s">
        <v>11</v>
      </c>
      <c r="D19" s="276">
        <v>353160</v>
      </c>
      <c r="E19" s="274">
        <f t="shared" si="0"/>
        <v>441450</v>
      </c>
      <c r="F19" s="248"/>
      <c r="G19" s="248"/>
      <c r="H19" s="248"/>
      <c r="I19" s="248"/>
      <c r="J19" s="248"/>
      <c r="K19" s="248"/>
      <c r="L19" s="248"/>
      <c r="M19" s="240">
        <f t="shared" si="1"/>
        <v>1950</v>
      </c>
      <c r="N19" s="241">
        <f t="shared" si="2"/>
        <v>181.1076923076923</v>
      </c>
      <c r="O19" s="242">
        <f t="shared" si="3"/>
        <v>191.97415384615385</v>
      </c>
      <c r="P19" s="267">
        <f t="shared" si="3"/>
        <v>203.4926030769231</v>
      </c>
      <c r="Q19" s="253"/>
    </row>
    <row r="20" spans="1:17" x14ac:dyDescent="0.2">
      <c r="C20" s="247" t="s">
        <v>12</v>
      </c>
      <c r="D20" s="276">
        <v>441450</v>
      </c>
      <c r="E20" s="274">
        <f t="shared" si="0"/>
        <v>551812.5</v>
      </c>
      <c r="F20" s="248"/>
      <c r="G20" s="248"/>
      <c r="H20" s="248"/>
      <c r="I20" s="248"/>
      <c r="J20" s="248"/>
      <c r="K20" s="248"/>
      <c r="L20" s="248"/>
      <c r="M20" s="240">
        <f t="shared" si="1"/>
        <v>1950</v>
      </c>
      <c r="N20" s="241">
        <f t="shared" si="2"/>
        <v>226.38461538461539</v>
      </c>
      <c r="O20" s="242">
        <f t="shared" si="3"/>
        <v>239.96769230769232</v>
      </c>
      <c r="P20" s="267">
        <f t="shared" si="3"/>
        <v>254.36575384615386</v>
      </c>
      <c r="Q20" s="253"/>
    </row>
    <row r="21" spans="1:17" x14ac:dyDescent="0.2">
      <c r="C21" s="247" t="s">
        <v>13</v>
      </c>
      <c r="D21" s="276">
        <v>551813</v>
      </c>
      <c r="E21" s="274">
        <f t="shared" si="0"/>
        <v>689766.25</v>
      </c>
      <c r="F21" s="248"/>
      <c r="G21" s="248"/>
      <c r="H21" s="248"/>
      <c r="I21" s="248"/>
      <c r="J21" s="248"/>
      <c r="K21" s="248"/>
      <c r="L21" s="248"/>
      <c r="M21" s="240">
        <f t="shared" si="1"/>
        <v>1950</v>
      </c>
      <c r="N21" s="241">
        <f t="shared" si="2"/>
        <v>282.98102564102567</v>
      </c>
      <c r="O21" s="242">
        <f t="shared" si="3"/>
        <v>299.95988717948723</v>
      </c>
      <c r="P21" s="267">
        <f t="shared" si="3"/>
        <v>317.95748041025649</v>
      </c>
      <c r="Q21" s="253"/>
    </row>
    <row r="22" spans="1:17" x14ac:dyDescent="0.2">
      <c r="C22" s="247" t="s">
        <v>14</v>
      </c>
      <c r="D22" s="276">
        <v>717356</v>
      </c>
      <c r="E22" s="274">
        <f t="shared" si="0"/>
        <v>896695</v>
      </c>
      <c r="F22" s="248"/>
      <c r="G22" s="248"/>
      <c r="H22" s="248"/>
      <c r="I22" s="248"/>
      <c r="J22" s="248"/>
      <c r="K22" s="248"/>
      <c r="L22" s="248"/>
      <c r="M22" s="240">
        <f t="shared" si="1"/>
        <v>1950</v>
      </c>
      <c r="N22" s="241">
        <f t="shared" si="2"/>
        <v>367.87487179487181</v>
      </c>
      <c r="O22" s="242">
        <f t="shared" si="3"/>
        <v>389.94736410256411</v>
      </c>
      <c r="P22" s="267">
        <f t="shared" si="3"/>
        <v>413.34420594871796</v>
      </c>
      <c r="Q22" s="253"/>
    </row>
    <row r="23" spans="1:17" ht="15" thickBot="1" x14ac:dyDescent="0.25">
      <c r="C23" s="249" t="s">
        <v>15</v>
      </c>
      <c r="D23" s="277">
        <v>934056</v>
      </c>
      <c r="E23" s="278">
        <f t="shared" si="0"/>
        <v>1167570</v>
      </c>
      <c r="F23" s="250"/>
      <c r="G23" s="250"/>
      <c r="H23" s="250"/>
      <c r="I23" s="250"/>
      <c r="J23" s="250"/>
      <c r="K23" s="250"/>
      <c r="L23" s="250"/>
      <c r="M23" s="251">
        <f t="shared" si="1"/>
        <v>1950</v>
      </c>
      <c r="N23" s="252">
        <f t="shared" si="2"/>
        <v>479.00307692307695</v>
      </c>
      <c r="O23" s="269">
        <f t="shared" si="3"/>
        <v>507.74326153846158</v>
      </c>
      <c r="P23" s="270">
        <f t="shared" si="3"/>
        <v>538.20785723076926</v>
      </c>
      <c r="Q23" s="253"/>
    </row>
  </sheetData>
  <dataValidations count="1">
    <dataValidation type="list" allowBlank="1" showInputMessage="1" showErrorMessage="1" sqref="C5:C23">
      <formula1>POSTLEVEL</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01505976A8E43A20D3C4F28FE6479" ma:contentTypeVersion="1" ma:contentTypeDescription="Create a new document." ma:contentTypeScope="" ma:versionID="73970426f705f4d58273dd220c7aa4c1">
  <xsd:schema xmlns:xsd="http://www.w3.org/2001/XMLSchema" xmlns:xs="http://www.w3.org/2001/XMLSchema" xmlns:p="http://schemas.microsoft.com/office/2006/metadata/properties" xmlns:ns1="http://schemas.microsoft.com/sharepoint/v3" targetNamespace="http://schemas.microsoft.com/office/2006/metadata/properties" ma:root="true" ma:fieldsID="fadc5392a8c2f74b53130c8333d758b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27D9854-5052-4B82-AE01-68FEF825A4AD}"/>
</file>

<file path=customXml/itemProps2.xml><?xml version="1.0" encoding="utf-8"?>
<ds:datastoreItem xmlns:ds="http://schemas.openxmlformats.org/officeDocument/2006/customXml" ds:itemID="{64285089-542D-41B2-BA76-842899FB4150}"/>
</file>

<file path=customXml/itemProps3.xml><?xml version="1.0" encoding="utf-8"?>
<ds:datastoreItem xmlns:ds="http://schemas.openxmlformats.org/officeDocument/2006/customXml" ds:itemID="{63302CA2-134C-4707-9D20-0AA8B8F71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Instruksies</vt:lpstr>
      <vt:lpstr>Werk met hierdie sigblad</vt:lpstr>
      <vt:lpstr>Begroting opsomming</vt:lpstr>
      <vt:lpstr>Basiese Vergoedingsvlakke 2016</vt:lpstr>
      <vt:lpstr>POSTLEVEL</vt:lpstr>
      <vt:lpstr>'Basiese Vergoedingsvlakke 2016'!Print_Area</vt:lpstr>
      <vt:lpstr>'Begroting opsomming'!Print_Area</vt:lpstr>
      <vt:lpstr>'Werk met hierdie sigblad'!Print_Area</vt:lpstr>
    </vt:vector>
  </TitlesOfParts>
  <Company>University of Stellenbosch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setup</cp:lastModifiedBy>
  <cp:lastPrinted>2011-09-26T07:50:44Z</cp:lastPrinted>
  <dcterms:created xsi:type="dcterms:W3CDTF">2004-01-15T12:43:48Z</dcterms:created>
  <dcterms:modified xsi:type="dcterms:W3CDTF">2015-11-13T06:45:05Z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0x01010030601505976A8E43A20D3C4F28FE6479</vt:lpwstr>
  </property>
</Properties>
</file>